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Paweł\Desktop\"/>
    </mc:Choice>
  </mc:AlternateContent>
  <xr:revisionPtr revIDLastSave="0" documentId="13_ncr:1_{F0EDB4D4-008E-4173-A5C0-230C3CC6A697}" xr6:coauthVersionLast="47" xr6:coauthVersionMax="47" xr10:uidLastSave="{00000000-0000-0000-0000-000000000000}"/>
  <workbookProtection workbookAlgorithmName="SHA-512" workbookHashValue="vjSIkHccS00pMrILxmyd+ldTWitG+q/a/anaIBHcPtSxWWLXc/cHA+jTX6WJwD8vs58jvYlAJAEX4jPzq16WKg==" workbookSaltValue="z1GcBvE+DtUbWTHgBW5wUA==" workbookSpinCount="100000" lockStructure="1"/>
  <bookViews>
    <workbookView xWindow="-120" yWindow="-120" windowWidth="29040" windowHeight="15840" xr2:uid="{00000000-000D-0000-FFFF-FFFF00000000}"/>
  </bookViews>
  <sheets>
    <sheet name="POPRAWNOŚĆ" sheetId="1" r:id="rId1"/>
    <sheet name="1" sheetId="3" r:id="rId2"/>
    <sheet name="2" sheetId="4" r:id="rId3"/>
    <sheet name="3" sheetId="2" r:id="rId4"/>
    <sheet name="4" sheetId="5" r:id="rId5"/>
    <sheet name="5" sheetId="10" r:id="rId6"/>
  </sheets>
  <definedNames>
    <definedName name="euro">#REF!</definedName>
    <definedName name="Green">#REF!</definedName>
    <definedName name="Hungary">#REF!</definedName>
    <definedName name="Poland">#REF!</definedName>
    <definedName name="Red">#REF!</definedName>
    <definedName name="Yellow">#REF!</definedName>
  </definedNames>
  <calcPr calcId="181029"/>
</workbook>
</file>

<file path=xl/calcChain.xml><?xml version="1.0" encoding="utf-8"?>
<calcChain xmlns="http://schemas.openxmlformats.org/spreadsheetml/2006/main">
  <c r="D17" i="3" l="1"/>
  <c r="D17" i="4"/>
  <c r="J11" i="2"/>
  <c r="J12" i="2"/>
  <c r="J13" i="2"/>
  <c r="J14" i="2"/>
  <c r="J15" i="2"/>
  <c r="J16" i="2"/>
  <c r="D11" i="5"/>
  <c r="D12" i="5"/>
  <c r="D13" i="5"/>
  <c r="D14" i="5"/>
  <c r="D15" i="5"/>
  <c r="C6" i="1" s="1"/>
  <c r="E11" i="10"/>
  <c r="E12" i="10"/>
  <c r="E13" i="10"/>
  <c r="E14" i="10"/>
  <c r="E15" i="10"/>
  <c r="E16" i="10"/>
  <c r="C4" i="1"/>
  <c r="C3" i="1"/>
  <c r="C7" i="1"/>
  <c r="C5" i="1"/>
</calcChain>
</file>

<file path=xl/sharedStrings.xml><?xml version="1.0" encoding="utf-8"?>
<sst xmlns="http://schemas.openxmlformats.org/spreadsheetml/2006/main" count="67" uniqueCount="43">
  <si>
    <t>ARKUSZ</t>
  </si>
  <si>
    <t>POPRAWNOŚĆ</t>
  </si>
  <si>
    <t>Czerwiec</t>
  </si>
  <si>
    <t>Lipiec</t>
  </si>
  <si>
    <t>Sierpień</t>
  </si>
  <si>
    <t>Suma</t>
  </si>
  <si>
    <t/>
  </si>
  <si>
    <t>Miesiąc</t>
  </si>
  <si>
    <t>Cena jednego produktu</t>
  </si>
  <si>
    <t>Ilość sprzedanych sztuk</t>
  </si>
  <si>
    <t>Styczeń</t>
  </si>
  <si>
    <t>Luty</t>
  </si>
  <si>
    <t>Marzec</t>
  </si>
  <si>
    <t>Kwiecień</t>
  </si>
  <si>
    <t>Maj</t>
  </si>
  <si>
    <t>Produkt</t>
  </si>
  <si>
    <t>Sprzedaż [PLN]</t>
  </si>
  <si>
    <t>Sprzedaż [EURO]</t>
  </si>
  <si>
    <t>Produkt 1</t>
  </si>
  <si>
    <t>Produkt 2</t>
  </si>
  <si>
    <t>Produkt 3</t>
  </si>
  <si>
    <t>Produkt 4</t>
  </si>
  <si>
    <t>Produkt 5</t>
  </si>
  <si>
    <t>Numer wniosku</t>
  </si>
  <si>
    <t>Kwota kredytu</t>
  </si>
  <si>
    <t>Data przyjęcia wniosku</t>
  </si>
  <si>
    <t>Termin dostarczenia kompletu dokumentów</t>
  </si>
  <si>
    <t>W13757</t>
  </si>
  <si>
    <t>W43282</t>
  </si>
  <si>
    <t>W92795</t>
  </si>
  <si>
    <t>W71075</t>
  </si>
  <si>
    <t>W42739</t>
  </si>
  <si>
    <t>W80708</t>
  </si>
  <si>
    <t>Czas na dostarczenie dokumentów</t>
  </si>
  <si>
    <t>ŚREDNIA</t>
  </si>
  <si>
    <t>Produkt 6</t>
  </si>
  <si>
    <t>Produkty</t>
  </si>
  <si>
    <t>Wrzesień</t>
  </si>
  <si>
    <t>Październik</t>
  </si>
  <si>
    <t>Listopad</t>
  </si>
  <si>
    <t>Grudzień</t>
  </si>
  <si>
    <t xml:space="preserve"> EUR/PLN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</si>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</sst>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[$zł-415]_-;\-* #,##0.00\ [$zł-415]_-;_-* &quot;-&quot;??\ [$zł-415]_-;_-@"/>
    <numFmt numFmtId="165" formatCode="_-* #,##0.00\ &quot;zł&quot;_-;\-* #,##0.00\ &quot;zł&quot;_-;_-* &quot;-&quot;??\ &quot;zł&quot;_-;_-@"/>
    <numFmt numFmtId="167" formatCode="_-[$€-2]\ * #,##0.00_-;\-[$€-2]\ * #,##0.00_-;_-[$€-2]\ * &quot;-&quot;??_-;_-@_-"/>
  </numFmts>
  <fonts count="17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rgb="FF002060"/>
      <name val="Arial"/>
    </font>
    <font>
      <b/>
      <sz val="10"/>
      <color theme="1"/>
      <name val="Arial"/>
    </font>
    <font>
      <b/>
      <sz val="10"/>
      <color rgb="FF2EAAB4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0"/>
      <name val="Calibri"/>
    </font>
    <font>
      <sz val="10"/>
      <color rgb="FF595959"/>
      <name val="Calibri"/>
    </font>
    <font>
      <b/>
      <sz val="10"/>
      <color rgb="FF595959"/>
      <name val="Calibri"/>
    </font>
    <font>
      <sz val="11"/>
      <color theme="0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</font>
    <font>
      <sz val="8"/>
      <name val="Calibri"/>
      <scheme val="minor"/>
    </font>
    <font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theme="5"/>
        <bgColor theme="5"/>
      </patternFill>
    </fill>
    <fill>
      <patternFill patternType="solid">
        <fgColor rgb="FFE4DFEC"/>
        <bgColor rgb="FFE4DFEC"/>
      </patternFill>
    </fill>
    <fill>
      <patternFill patternType="solid">
        <fgColor theme="0"/>
        <bgColor theme="0"/>
      </patternFill>
    </fill>
    <fill>
      <patternFill patternType="solid">
        <fgColor theme="5"/>
      </patternFill>
    </fill>
    <fill>
      <patternFill patternType="solid">
        <fgColor rgb="FFE4DFEC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11" fillId="0" borderId="5" applyNumberFormat="0">
      <alignment vertical="center"/>
    </xf>
    <xf numFmtId="0" fontId="12" fillId="0" borderId="4"/>
    <xf numFmtId="0" fontId="13" fillId="8" borderId="5">
      <alignment vertical="center"/>
    </xf>
    <xf numFmtId="0" fontId="14" fillId="0" borderId="5" applyNumberFormat="0">
      <alignment vertical="center"/>
    </xf>
    <xf numFmtId="0" fontId="10" fillId="7" borderId="4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4" borderId="2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vertical="center"/>
    </xf>
    <xf numFmtId="3" fontId="5" fillId="0" borderId="0" xfId="0" applyNumberFormat="1" applyFont="1"/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6" borderId="4" xfId="0" applyFont="1" applyFill="1" applyBorder="1"/>
    <xf numFmtId="0" fontId="8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8" fillId="0" borderId="0" xfId="0" applyFont="1" applyAlignment="1">
      <alignment vertical="top"/>
    </xf>
    <xf numFmtId="165" fontId="8" fillId="0" borderId="3" xfId="0" applyNumberFormat="1" applyFont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14" fontId="8" fillId="0" borderId="3" xfId="0" applyNumberFormat="1" applyFont="1" applyBorder="1" applyAlignment="1">
      <alignment vertical="center"/>
    </xf>
    <xf numFmtId="14" fontId="5" fillId="5" borderId="3" xfId="0" applyNumberFormat="1" applyFont="1" applyFill="1" applyBorder="1"/>
    <xf numFmtId="3" fontId="16" fillId="8" borderId="0" xfId="0" applyNumberFormat="1" applyFont="1" applyFill="1"/>
    <xf numFmtId="167" fontId="8" fillId="0" borderId="3" xfId="0" applyNumberFormat="1" applyFont="1" applyBorder="1" applyAlignment="1">
      <alignment vertical="center"/>
    </xf>
  </cellXfs>
  <cellStyles count="6">
    <cellStyle name="Akcent 2 2" xfId="5" xr:uid="{7FD91A68-DD0E-4239-B773-5478A3204E15}"/>
    <cellStyle name="Formuly" xfId="3" xr:uid="{BF1DB8A4-5A2D-4F45-9EC0-AA609CA501F6}"/>
    <cellStyle name="nDane" xfId="1" xr:uid="{FEBB50A5-7718-47DF-9532-BFB0DED1AEB6}"/>
    <cellStyle name="nDane 2" xfId="4" xr:uid="{590872AE-F525-40A7-8238-24E2428CB1A2}"/>
    <cellStyle name="Normalny" xfId="0" builtinId="0"/>
    <cellStyle name="Normalny 2" xfId="2" xr:uid="{489B65BE-B75C-4DEF-BAEC-1FE20C74466B}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14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457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731388" y="3079913"/>
          <a:ext cx="5229225" cy="14001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pl-PL" sz="1200" b="0">
              <a:solidFill>
                <a:schemeClr val="dk1"/>
              </a:solidFill>
              <a:latin typeface="Calibri"/>
              <a:cs typeface="Calibri"/>
              <a:sym typeface="Calibri"/>
            </a:rPr>
            <a:t>Funkcja</a:t>
          </a:r>
          <a:r>
            <a:rPr lang="pl-PL" sz="1200" b="0" baseline="0">
              <a:solidFill>
                <a:schemeClr val="dk1"/>
              </a:solidFill>
              <a:latin typeface="Calibri"/>
              <a:cs typeface="Calibri"/>
              <a:sym typeface="Calibri"/>
            </a:rPr>
            <a:t> SUMA, która znajduje się w komórce D17 jest błędna. Zidentyfikuj błąd i go napraw.</a:t>
          </a:r>
          <a:endParaRPr sz="1400">
            <a:solidFill>
              <a:srgbClr val="FF000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457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731388" y="3079913"/>
          <a:ext cx="5229225" cy="14001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>
              <a:effectLst/>
              <a:latin typeface="+mn-lt"/>
              <a:ea typeface="+mn-ea"/>
              <a:cs typeface="+mn-cs"/>
            </a:rPr>
            <a:t>Funkcja</a:t>
          </a:r>
          <a:r>
            <a:rPr lang="pl-PL" sz="1100" b="0" baseline="0">
              <a:effectLst/>
              <a:latin typeface="+mn-lt"/>
              <a:ea typeface="+mn-ea"/>
              <a:cs typeface="+mn-cs"/>
            </a:rPr>
            <a:t> ŚREDNIA, która znajduje się w komórce D17 jest błędna. Zidentyfikuj błąd i go napraw.</a:t>
          </a:r>
          <a:endParaRPr lang="pl-PL" sz="12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b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endParaRPr sz="1200" b="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-19050</xdr:colOff>
      <xdr:row>0</xdr:row>
      <xdr:rowOff>133350</xdr:rowOff>
    </xdr:from>
    <xdr:ext cx="5429250" cy="1219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59950" y="3198975"/>
          <a:ext cx="5372100" cy="1162050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rtl="0"/>
          <a:r>
            <a:rPr lang="pl-PL" sz="1100" b="0">
              <a:effectLst/>
              <a:latin typeface="+mn-lt"/>
              <a:ea typeface="+mn-ea"/>
              <a:cs typeface="+mn-cs"/>
            </a:rPr>
            <a:t>Funkcje</a:t>
          </a:r>
          <a:r>
            <a:rPr lang="pl-PL" sz="1100" b="0" baseline="0">
              <a:effectLst/>
              <a:latin typeface="+mn-lt"/>
              <a:ea typeface="+mn-ea"/>
              <a:cs typeface="+mn-cs"/>
            </a:rPr>
            <a:t> SUMA, które znajduje się w komórkach w zakresie J11:J16 zawierają błędy. Zidentyfikuj błędy i napraw je.</a:t>
          </a:r>
          <a:endParaRPr lang="pl-PL" sz="1200">
            <a:effectLst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4573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731388" y="3079913"/>
          <a:ext cx="5229225" cy="14001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rtl="0"/>
          <a:r>
            <a:rPr lang="pl-PL" sz="1100" b="0">
              <a:effectLst/>
              <a:latin typeface="+mn-lt"/>
              <a:ea typeface="+mn-ea"/>
              <a:cs typeface="+mn-cs"/>
            </a:rPr>
            <a:t>Formuły</a:t>
          </a:r>
          <a:r>
            <a:rPr lang="pl-PL" sz="1100" b="0" baseline="0">
              <a:effectLst/>
              <a:latin typeface="+mn-lt"/>
              <a:ea typeface="+mn-ea"/>
              <a:cs typeface="+mn-cs"/>
            </a:rPr>
            <a:t>, które znajduje się w komórkach w zakresie D11:D15 zawierają błędy. Zidentyfikuj błędy i napraw je.</a:t>
          </a:r>
          <a:endParaRPr lang="pl-PL" sz="1200">
            <a:effectLst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-28575</xdr:colOff>
      <xdr:row>1</xdr:row>
      <xdr:rowOff>-28575</xdr:rowOff>
    </xdr:from>
    <xdr:ext cx="5286375" cy="1038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2731388" y="3289463"/>
          <a:ext cx="5229225" cy="981075"/>
        </a:xfrm>
        <a:prstGeom prst="rect">
          <a:avLst/>
        </a:prstGeom>
        <a:solidFill>
          <a:schemeClr val="lt1"/>
        </a:solidFill>
        <a:ln w="5715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144000" tIns="144000" rIns="36575" bIns="27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Ćwiczenie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/>
        </a:p>
        <a:p>
          <a:pPr rtl="0"/>
          <a:r>
            <a:rPr lang="pl-PL" sz="1100" b="0">
              <a:effectLst/>
              <a:latin typeface="+mn-lt"/>
              <a:ea typeface="+mn-ea"/>
              <a:cs typeface="+mn-cs"/>
            </a:rPr>
            <a:t>Formuły</a:t>
          </a:r>
          <a:r>
            <a:rPr lang="pl-PL" sz="1100" b="0" baseline="0">
              <a:effectLst/>
              <a:latin typeface="+mn-lt"/>
              <a:ea typeface="+mn-ea"/>
              <a:cs typeface="+mn-cs"/>
            </a:rPr>
            <a:t>, które znajduje się w komórkach w zakresie E11:E16 zawierają błędy. Zidentyfikuj błędy i napraw je.</a:t>
          </a:r>
          <a:endParaRPr lang="pl-PL" sz="1200">
            <a:effectLst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988"/>
  <sheetViews>
    <sheetView tabSelected="1" zoomScale="140" zoomScaleNormal="140" workbookViewId="0">
      <selection activeCell="C1" sqref="C1"/>
    </sheetView>
  </sheetViews>
  <sheetFormatPr defaultColWidth="14.42578125" defaultRowHeight="15" customHeight="1" x14ac:dyDescent="0.25"/>
  <cols>
    <col min="1" max="1" width="9.140625" customWidth="1"/>
    <col min="2" max="2" width="14.42578125" customWidth="1"/>
    <col min="3" max="3" width="36" customWidth="1"/>
    <col min="4" max="6" width="9.140625" customWidth="1"/>
    <col min="7" max="26" width="8.7109375" customWidth="1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2" t="s">
        <v>0</v>
      </c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3">
        <v>1</v>
      </c>
      <c r="C3" s="4" t="str">
        <f>IFERROR(IF('1'!D17=23,"OK","UPSS..."),"UPSS...")</f>
        <v>UPSS...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3">
        <v>2</v>
      </c>
      <c r="C4" s="4" t="str">
        <f>IFERROR(IF('2'!D17=AVERAGE('2'!D11:D16),"OK","UPSS..."),"UPSS...")</f>
        <v>UPSS...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3">
        <v>3</v>
      </c>
      <c r="C5" s="4" t="str">
        <f>IFERROR(IF('3'!J16=1866,"OK","UPSS..."),"UPSS…")</f>
        <v>UPSS...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3">
        <v>4</v>
      </c>
      <c r="C6" s="4" t="str">
        <f>IFERROR(IF('4'!D15=5434.78260869565,"OK","UPSS..."),"UPSS...")</f>
        <v>UPSS...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3">
        <v>5</v>
      </c>
      <c r="C7" s="4" t="str">
        <f>IFERROR(IF('5'!E16=44687,"OK","UPSS..."),"UPSS...")</f>
        <v>UPSS...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sheetProtection algorithmName="SHA-512" hashValue="o5CdzxArOriASfNnJQoe044WoryD/E6EzRcGGgFs2qQNeraMCg5OGFFPTmKg/WzC5xK6NPHpCd9n/D/QGZ9dUw==" saltValue="WVrA/dDa+uy2lmUluIbTAQ==" spinCount="100000" sheet="1" objects="1" scenarios="1" selectLockedCells="1" selectUnlockedCells="1"/>
  <conditionalFormatting sqref="C3:C7">
    <cfRule type="containsText" dxfId="2" priority="1" operator="containsText" text="UPSS...">
      <formula>NOT(ISERROR(SEARCH(("UPSS..."),(C3))))</formula>
    </cfRule>
    <cfRule type="containsText" dxfId="1" priority="2" operator="containsText" text="ok">
      <formula>NOT(ISERROR(SEARCH(("ok"),(C3))))</formula>
    </cfRule>
    <cfRule type="containsText" dxfId="0" priority="3" operator="containsText" text="POSTARAJ">
      <formula>NOT(ISERROR(SEARCH(("POSTARAJ"),(C3))))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140" zoomScaleNormal="140" workbookViewId="0">
      <selection activeCell="D17" sqref="D17"/>
    </sheetView>
  </sheetViews>
  <sheetFormatPr defaultColWidth="14.42578125" defaultRowHeight="15" customHeight="1" x14ac:dyDescent="0.25"/>
  <cols>
    <col min="1" max="1" width="13.42578125" customWidth="1"/>
    <col min="2" max="2" width="13.85546875" customWidth="1"/>
    <col min="3" max="3" width="22.140625" bestFit="1" customWidth="1"/>
    <col min="4" max="4" width="27" customWidth="1"/>
    <col min="5" max="5" width="13" customWidth="1"/>
    <col min="6" max="12" width="14.28515625" customWidth="1"/>
    <col min="13" max="26" width="11.42578125" customWidth="1"/>
  </cols>
  <sheetData>
    <row r="1" spans="1:26" ht="12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 x14ac:dyDescent="0.25">
      <c r="A10" s="14"/>
      <c r="B10" s="8" t="s">
        <v>7</v>
      </c>
      <c r="C10" s="8" t="s">
        <v>8</v>
      </c>
      <c r="D10" s="8" t="s">
        <v>9</v>
      </c>
      <c r="E10" s="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6"/>
      <c r="B11" s="15" t="s">
        <v>10</v>
      </c>
      <c r="C11" s="16">
        <v>337</v>
      </c>
      <c r="D11" s="15">
        <v>11</v>
      </c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6"/>
      <c r="B12" s="15" t="s">
        <v>11</v>
      </c>
      <c r="C12" s="16">
        <v>335</v>
      </c>
      <c r="D12" s="17">
        <v>0</v>
      </c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6"/>
      <c r="B13" s="15" t="s">
        <v>12</v>
      </c>
      <c r="C13" s="16">
        <v>315</v>
      </c>
      <c r="D13" s="15">
        <v>1</v>
      </c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6"/>
      <c r="B14" s="15" t="s">
        <v>13</v>
      </c>
      <c r="C14" s="16">
        <v>336</v>
      </c>
      <c r="D14" s="15">
        <v>8</v>
      </c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6"/>
      <c r="B15" s="15" t="s">
        <v>14</v>
      </c>
      <c r="C15" s="16">
        <v>395</v>
      </c>
      <c r="D15" s="15">
        <v>3</v>
      </c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 x14ac:dyDescent="0.25">
      <c r="A16" s="6"/>
      <c r="B16" s="15" t="s">
        <v>2</v>
      </c>
      <c r="C16" s="16">
        <v>326</v>
      </c>
      <c r="D16" s="17">
        <v>0</v>
      </c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6"/>
      <c r="B17" s="7"/>
      <c r="C17" s="18" t="s">
        <v>42</v>
      </c>
      <c r="D17" s="19">
        <f>SUM(D14:D16)</f>
        <v>11</v>
      </c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/>
  <ignoredErrors>
    <ignoredError sqref="D17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="140" zoomScaleNormal="140" workbookViewId="0">
      <selection activeCell="D17" sqref="D17"/>
    </sheetView>
  </sheetViews>
  <sheetFormatPr defaultColWidth="14.42578125" defaultRowHeight="15" customHeight="1" x14ac:dyDescent="0.25"/>
  <cols>
    <col min="1" max="1" width="13.42578125" customWidth="1"/>
    <col min="2" max="2" width="13.85546875" customWidth="1"/>
    <col min="3" max="3" width="27.85546875" customWidth="1"/>
    <col min="4" max="4" width="27" customWidth="1"/>
    <col min="5" max="5" width="13" customWidth="1"/>
    <col min="6" max="12" width="14.28515625" customWidth="1"/>
    <col min="13" max="26" width="11.42578125" customWidth="1"/>
  </cols>
  <sheetData>
    <row r="1" spans="1:26" ht="12.75" customHeight="1" x14ac:dyDescent="0.25">
      <c r="A1" s="11"/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 x14ac:dyDescent="0.25">
      <c r="A10" s="14"/>
      <c r="B10" s="8" t="s">
        <v>7</v>
      </c>
      <c r="C10" s="8" t="s">
        <v>8</v>
      </c>
      <c r="D10" s="8" t="s">
        <v>9</v>
      </c>
      <c r="E10" s="7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6"/>
      <c r="B11" s="15" t="s">
        <v>10</v>
      </c>
      <c r="C11" s="16">
        <v>337</v>
      </c>
      <c r="D11" s="15">
        <v>11</v>
      </c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6"/>
      <c r="B12" s="15" t="s">
        <v>11</v>
      </c>
      <c r="C12" s="16">
        <v>335</v>
      </c>
      <c r="D12" s="15">
        <v>12</v>
      </c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6"/>
      <c r="B13" s="15" t="s">
        <v>12</v>
      </c>
      <c r="C13" s="16">
        <v>315</v>
      </c>
      <c r="D13" s="15">
        <v>0</v>
      </c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6"/>
      <c r="B14" s="15" t="s">
        <v>13</v>
      </c>
      <c r="C14" s="16">
        <v>336</v>
      </c>
      <c r="D14" s="15">
        <v>8</v>
      </c>
      <c r="E14" s="7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6"/>
      <c r="B15" s="15" t="s">
        <v>14</v>
      </c>
      <c r="C15" s="16">
        <v>395</v>
      </c>
      <c r="D15" s="15">
        <v>0</v>
      </c>
      <c r="E15" s="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 x14ac:dyDescent="0.25">
      <c r="A16" s="6"/>
      <c r="B16" s="15" t="s">
        <v>2</v>
      </c>
      <c r="C16" s="16">
        <v>326</v>
      </c>
      <c r="D16" s="17">
        <v>0</v>
      </c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6"/>
      <c r="B17" s="7"/>
      <c r="C17" s="18" t="s">
        <v>34</v>
      </c>
      <c r="D17" s="19">
        <f>AVERAGE(D15:D16)</f>
        <v>0</v>
      </c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/>
  <ignoredErrors>
    <ignoredError sqref="D17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40" zoomScaleNormal="140" workbookViewId="0">
      <selection activeCell="C28" sqref="C28"/>
    </sheetView>
  </sheetViews>
  <sheetFormatPr defaultColWidth="14.42578125" defaultRowHeight="15" customHeight="1" x14ac:dyDescent="0.25"/>
  <cols>
    <col min="1" max="1" width="11.42578125" customWidth="1"/>
    <col min="2" max="2" width="10.85546875" customWidth="1"/>
    <col min="3" max="26" width="11.42578125" customWidth="1"/>
  </cols>
  <sheetData>
    <row r="1" spans="1:26" ht="12.75" customHeigh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5">
      <c r="A2" s="7"/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2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5">
      <c r="A4" s="7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25">
      <c r="A5" s="7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5">
      <c r="A6" s="7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5">
      <c r="A7" s="7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thickBot="1" x14ac:dyDescent="0.3">
      <c r="A10" s="6"/>
      <c r="B10" s="8" t="s">
        <v>36</v>
      </c>
      <c r="C10" s="8" t="s">
        <v>2</v>
      </c>
      <c r="D10" s="8" t="s">
        <v>3</v>
      </c>
      <c r="E10" s="8" t="s">
        <v>4</v>
      </c>
      <c r="F10" s="8" t="s">
        <v>37</v>
      </c>
      <c r="G10" s="8" t="s">
        <v>38</v>
      </c>
      <c r="H10" s="8" t="s">
        <v>39</v>
      </c>
      <c r="I10" s="8" t="s">
        <v>40</v>
      </c>
      <c r="J10" s="8" t="s">
        <v>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 thickTop="1" x14ac:dyDescent="0.25">
      <c r="A11" s="6"/>
      <c r="B11" s="9" t="s">
        <v>18</v>
      </c>
      <c r="C11" s="9">
        <v>445</v>
      </c>
      <c r="D11" s="9">
        <v>2234</v>
      </c>
      <c r="E11" s="9" t="s">
        <v>6</v>
      </c>
      <c r="F11" s="9"/>
      <c r="G11" s="9"/>
      <c r="H11" s="9"/>
      <c r="I11" s="9">
        <v>459</v>
      </c>
      <c r="J11" s="26">
        <f t="shared" ref="J11:J16" si="0">SUM(I11)</f>
        <v>459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6"/>
      <c r="B12" s="9" t="s">
        <v>19</v>
      </c>
      <c r="C12" s="9" t="s">
        <v>6</v>
      </c>
      <c r="D12" s="9">
        <v>3119</v>
      </c>
      <c r="E12" s="9" t="s">
        <v>6</v>
      </c>
      <c r="F12" s="9"/>
      <c r="G12" s="9"/>
      <c r="H12" s="9">
        <v>345</v>
      </c>
      <c r="I12" s="9"/>
      <c r="J12" s="26">
        <f t="shared" si="0"/>
        <v>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6"/>
      <c r="B13" s="9" t="s">
        <v>20</v>
      </c>
      <c r="C13" s="9">
        <v>137</v>
      </c>
      <c r="D13" s="9" t="s">
        <v>6</v>
      </c>
      <c r="E13" s="9">
        <v>650</v>
      </c>
      <c r="F13" s="9"/>
      <c r="G13" s="9"/>
      <c r="H13" s="9"/>
      <c r="I13" s="9"/>
      <c r="J13" s="26">
        <f t="shared" si="0"/>
        <v>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5">
      <c r="A14" s="6"/>
      <c r="B14" s="9" t="s">
        <v>21</v>
      </c>
      <c r="C14" s="9" t="s">
        <v>6</v>
      </c>
      <c r="D14" s="9" t="s">
        <v>6</v>
      </c>
      <c r="E14" s="9">
        <v>456</v>
      </c>
      <c r="F14" s="9"/>
      <c r="G14" s="9"/>
      <c r="H14" s="9"/>
      <c r="I14" s="9">
        <v>5521</v>
      </c>
      <c r="J14" s="26">
        <f t="shared" si="0"/>
        <v>5521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5">
      <c r="A15" s="6"/>
      <c r="B15" s="9" t="s">
        <v>22</v>
      </c>
      <c r="C15" s="9" t="s">
        <v>6</v>
      </c>
      <c r="D15" s="9">
        <v>1200</v>
      </c>
      <c r="E15" s="9" t="s">
        <v>6</v>
      </c>
      <c r="F15" s="9"/>
      <c r="G15" s="9">
        <v>3347</v>
      </c>
      <c r="H15" s="9"/>
      <c r="I15" s="9"/>
      <c r="J15" s="26">
        <f t="shared" si="0"/>
        <v>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6"/>
      <c r="B16" s="9" t="s">
        <v>35</v>
      </c>
      <c r="C16" s="9" t="s">
        <v>6</v>
      </c>
      <c r="D16" s="9">
        <v>650</v>
      </c>
      <c r="E16" s="9" t="s">
        <v>6</v>
      </c>
      <c r="F16" s="9">
        <v>667</v>
      </c>
      <c r="G16" s="9"/>
      <c r="H16" s="9"/>
      <c r="I16" s="9">
        <v>549</v>
      </c>
      <c r="J16" s="26">
        <f t="shared" si="0"/>
        <v>549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"/>
      <c r="B17" s="6"/>
      <c r="C17" s="6"/>
      <c r="D17" s="6"/>
      <c r="E17" s="6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honeticPr fontId="15" type="noConversion"/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="140" zoomScaleNormal="140" workbookViewId="0">
      <selection activeCell="D11" sqref="D11"/>
    </sheetView>
  </sheetViews>
  <sheetFormatPr defaultColWidth="14.42578125" defaultRowHeight="15" customHeight="1" x14ac:dyDescent="0.25"/>
  <cols>
    <col min="1" max="1" width="10.28515625" customWidth="1"/>
    <col min="2" max="2" width="10.85546875" customWidth="1"/>
    <col min="3" max="3" width="14.5703125" customWidth="1"/>
    <col min="4" max="4" width="20.28515625" customWidth="1"/>
    <col min="5" max="26" width="10.85546875" customWidth="1"/>
  </cols>
  <sheetData>
    <row r="1" spans="1:26" ht="15" customHeight="1" x14ac:dyDescent="0.25">
      <c r="A1" s="5"/>
      <c r="B1" s="20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 x14ac:dyDescent="0.25">
      <c r="A2" s="7"/>
      <c r="B2" s="7"/>
      <c r="C2" s="7"/>
      <c r="D2" s="7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7"/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7"/>
      <c r="B4" s="7"/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7"/>
      <c r="B5" s="7"/>
      <c r="C5" s="7"/>
      <c r="D5" s="7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7"/>
      <c r="B6" s="7"/>
      <c r="C6" s="7"/>
      <c r="D6" s="7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7"/>
      <c r="B7" s="7"/>
      <c r="C7" s="7"/>
      <c r="D7" s="7"/>
      <c r="E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6"/>
      <c r="B10" s="8" t="s">
        <v>15</v>
      </c>
      <c r="C10" s="8" t="s">
        <v>16</v>
      </c>
      <c r="D10" s="8" t="s">
        <v>17</v>
      </c>
      <c r="E10" s="6"/>
      <c r="F10" s="8" t="s">
        <v>41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" customHeight="1" x14ac:dyDescent="0.25">
      <c r="A11" s="6"/>
      <c r="B11" s="15" t="s">
        <v>18</v>
      </c>
      <c r="C11" s="21">
        <v>35378</v>
      </c>
      <c r="D11" s="27">
        <f>C11/F11</f>
        <v>7690.8695652173919</v>
      </c>
      <c r="E11" s="6"/>
      <c r="F11" s="22">
        <v>4.5999999999999996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6"/>
      <c r="B12" s="15" t="s">
        <v>19</v>
      </c>
      <c r="C12" s="21">
        <v>20046</v>
      </c>
      <c r="D12" s="27" t="e">
        <f t="shared" ref="D12:D15" si="0">C12/F12</f>
        <v>#DIV/0!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6"/>
      <c r="B13" s="15" t="s">
        <v>20</v>
      </c>
      <c r="C13" s="21">
        <v>35532</v>
      </c>
      <c r="D13" s="27" t="e">
        <f t="shared" si="0"/>
        <v>#DIV/0!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6"/>
      <c r="B14" s="15" t="s">
        <v>21</v>
      </c>
      <c r="C14" s="21">
        <v>15708</v>
      </c>
      <c r="D14" s="27" t="e">
        <f t="shared" si="0"/>
        <v>#DIV/0!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6"/>
      <c r="B15" s="15" t="s">
        <v>22</v>
      </c>
      <c r="C15" s="21">
        <v>25000</v>
      </c>
      <c r="D15" s="27" t="e">
        <f t="shared" si="0"/>
        <v>#DIV/0!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000"/>
  <sheetViews>
    <sheetView zoomScale="140" zoomScaleNormal="140" workbookViewId="0">
      <selection activeCell="E11" sqref="E11"/>
    </sheetView>
  </sheetViews>
  <sheetFormatPr defaultColWidth="14.42578125" defaultRowHeight="15" customHeight="1" x14ac:dyDescent="0.25"/>
  <cols>
    <col min="1" max="1" width="9.140625" customWidth="1"/>
    <col min="2" max="2" width="11.5703125" customWidth="1"/>
    <col min="3" max="3" width="14.5703125" customWidth="1"/>
    <col min="4" max="4" width="13.7109375" customWidth="1"/>
    <col min="5" max="5" width="21.85546875" customWidth="1"/>
    <col min="6" max="6" width="6.85546875" customWidth="1"/>
    <col min="7" max="7" width="26.42578125" customWidth="1"/>
    <col min="8" max="8" width="19.5703125" customWidth="1"/>
    <col min="9" max="10" width="21.140625" customWidth="1"/>
    <col min="11" max="25" width="8.7109375" customWidth="1"/>
  </cols>
  <sheetData>
    <row r="1" spans="1:25" ht="15" customHeight="1" x14ac:dyDescent="0.25">
      <c r="A1" s="5"/>
      <c r="B1" s="20"/>
      <c r="C1" s="6"/>
      <c r="D1" s="23"/>
      <c r="E1" s="23"/>
      <c r="F1" s="23"/>
      <c r="G1" s="23"/>
      <c r="H1" s="23"/>
      <c r="I1" s="23"/>
      <c r="J1" s="23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.75" customHeight="1" x14ac:dyDescent="0.25">
      <c r="A2" s="7"/>
      <c r="B2" s="7"/>
      <c r="C2" s="7"/>
      <c r="D2" s="7"/>
      <c r="E2" s="7"/>
      <c r="F2" s="7"/>
      <c r="G2" s="7"/>
      <c r="H2" s="23"/>
      <c r="I2" s="23"/>
      <c r="J2" s="2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.75" customHeight="1" x14ac:dyDescent="0.25">
      <c r="A3" s="7"/>
      <c r="B3" s="7"/>
      <c r="C3" s="7"/>
      <c r="D3" s="7"/>
      <c r="E3" s="7"/>
      <c r="F3" s="7"/>
      <c r="G3" s="7"/>
      <c r="H3" s="23"/>
      <c r="I3" s="23"/>
      <c r="J3" s="2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2.75" customHeight="1" x14ac:dyDescent="0.25">
      <c r="A4" s="7"/>
      <c r="B4" s="7"/>
      <c r="C4" s="7"/>
      <c r="D4" s="7"/>
      <c r="E4" s="7"/>
      <c r="F4" s="7"/>
      <c r="G4" s="7"/>
      <c r="H4" s="23"/>
      <c r="I4" s="23"/>
      <c r="J4" s="2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.75" customHeight="1" x14ac:dyDescent="0.25">
      <c r="A5" s="7"/>
      <c r="B5" s="7"/>
      <c r="C5" s="7"/>
      <c r="D5" s="7"/>
      <c r="E5" s="7"/>
      <c r="F5" s="7"/>
      <c r="G5" s="7"/>
      <c r="H5" s="23"/>
      <c r="I5" s="23"/>
      <c r="J5" s="2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2.75" customHeight="1" x14ac:dyDescent="0.25">
      <c r="A6" s="7"/>
      <c r="B6" s="7"/>
      <c r="C6" s="7"/>
      <c r="D6" s="7"/>
      <c r="E6" s="7"/>
      <c r="F6" s="7"/>
      <c r="G6" s="7"/>
      <c r="H6" s="23"/>
      <c r="I6" s="23"/>
      <c r="J6" s="2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.75" customHeight="1" x14ac:dyDescent="0.25">
      <c r="A7" s="7"/>
      <c r="B7" s="7"/>
      <c r="C7" s="7"/>
      <c r="D7" s="7"/>
      <c r="E7" s="7"/>
      <c r="F7" s="7"/>
      <c r="G7" s="7"/>
      <c r="H7" s="23"/>
      <c r="I7" s="23"/>
      <c r="J7" s="23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2.75" customHeight="1" x14ac:dyDescent="0.25">
      <c r="A8" s="7"/>
      <c r="B8" s="7"/>
      <c r="C8" s="7"/>
      <c r="D8" s="7"/>
      <c r="E8" s="7"/>
      <c r="F8" s="7"/>
      <c r="G8" s="7"/>
      <c r="H8" s="23"/>
      <c r="I8" s="23"/>
      <c r="J8" s="2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30" customHeight="1" x14ac:dyDescent="0.25">
      <c r="A10" s="6"/>
      <c r="B10" s="8" t="s">
        <v>23</v>
      </c>
      <c r="C10" s="8" t="s">
        <v>24</v>
      </c>
      <c r="D10" s="8" t="s">
        <v>25</v>
      </c>
      <c r="E10" s="8" t="s">
        <v>26</v>
      </c>
      <c r="F10" s="6"/>
      <c r="G10" s="8" t="s">
        <v>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" customHeight="1" x14ac:dyDescent="0.25">
      <c r="A11" s="6"/>
      <c r="B11" s="15" t="s">
        <v>27</v>
      </c>
      <c r="C11" s="16">
        <v>114000</v>
      </c>
      <c r="D11" s="24">
        <v>44784</v>
      </c>
      <c r="E11" s="25">
        <f>D11+G11</f>
        <v>44798</v>
      </c>
      <c r="F11" s="6"/>
      <c r="G11" s="15">
        <v>14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" customHeight="1" x14ac:dyDescent="0.25">
      <c r="A12" s="6"/>
      <c r="B12" s="15" t="s">
        <v>28</v>
      </c>
      <c r="C12" s="16">
        <v>154000</v>
      </c>
      <c r="D12" s="24">
        <v>44563</v>
      </c>
      <c r="E12" s="25">
        <f t="shared" ref="E12:E16" si="0">D12+G12</f>
        <v>44563</v>
      </c>
      <c r="F12" s="6"/>
      <c r="G12" s="7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" customHeight="1" x14ac:dyDescent="0.25">
      <c r="A13" s="6"/>
      <c r="B13" s="15" t="s">
        <v>29</v>
      </c>
      <c r="C13" s="16">
        <v>294000</v>
      </c>
      <c r="D13" s="24">
        <v>44628</v>
      </c>
      <c r="E13" s="25">
        <f t="shared" si="0"/>
        <v>44628</v>
      </c>
      <c r="F13" s="6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" customHeight="1" x14ac:dyDescent="0.25">
      <c r="A14" s="6"/>
      <c r="B14" s="15" t="s">
        <v>30</v>
      </c>
      <c r="C14" s="16">
        <v>138000</v>
      </c>
      <c r="D14" s="24">
        <v>44802</v>
      </c>
      <c r="E14" s="25">
        <f t="shared" si="0"/>
        <v>44802</v>
      </c>
      <c r="F14" s="6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5" customHeight="1" x14ac:dyDescent="0.25">
      <c r="A15" s="6"/>
      <c r="B15" s="15" t="s">
        <v>31</v>
      </c>
      <c r="C15" s="16">
        <v>295000</v>
      </c>
      <c r="D15" s="24">
        <v>44636</v>
      </c>
      <c r="E15" s="25">
        <f t="shared" si="0"/>
        <v>44636</v>
      </c>
      <c r="F15" s="6"/>
      <c r="G15" s="7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 x14ac:dyDescent="0.25">
      <c r="A16" s="6"/>
      <c r="B16" s="15" t="s">
        <v>32</v>
      </c>
      <c r="C16" s="16">
        <v>280000</v>
      </c>
      <c r="D16" s="24">
        <v>44673</v>
      </c>
      <c r="E16" s="25">
        <f t="shared" si="0"/>
        <v>44673</v>
      </c>
      <c r="F16" s="6"/>
      <c r="G16" s="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POPRAWNOŚĆ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Lalewicz</dc:creator>
  <cp:lastModifiedBy>Paweł Lalewicz</cp:lastModifiedBy>
  <dcterms:created xsi:type="dcterms:W3CDTF">2023-03-04T19:49:07Z</dcterms:created>
  <dcterms:modified xsi:type="dcterms:W3CDTF">2023-04-26T09:34:27Z</dcterms:modified>
</cp:coreProperties>
</file>