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6B33E036-3E32-4FD2-9C02-5A2AF0BBE22C}" xr6:coauthVersionLast="47" xr6:coauthVersionMax="47" xr10:uidLastSave="{00000000-0000-0000-0000-000000000000}"/>
  <workbookProtection workbookAlgorithmName="SHA-512" workbookHashValue="8DQ110kGzqKpCwZsSDrZv1btERf016DUO/nWSZSHT4RLA7Rr2pDE6gprqnu/V/HIKgq9YUqfAOUAAat7aEFyJw==" workbookSaltValue="F3qLSM1UUjUXyhPBVD8+ww==" workbookSpinCount="100000" lockStructure="1"/>
  <bookViews>
    <workbookView xWindow="28680" yWindow="-120" windowWidth="29040" windowHeight="15840" activeTab="1" xr2:uid="{56205A3F-2699-41CB-BE40-437CD877F035}"/>
  </bookViews>
  <sheets>
    <sheet name="POPRAWNOŚĆ" sheetId="2" r:id="rId1"/>
    <sheet name="1" sheetId="3" r:id="rId2"/>
    <sheet name="2" sheetId="4" r:id="rId3"/>
    <sheet name="3" sheetId="5" r:id="rId4"/>
    <sheet name="4" sheetId="1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euro">#REF!</definedName>
    <definedName name="Green">#REF!</definedName>
    <definedName name="Hungary">#REF!</definedName>
    <definedName name="Poland">#REF!</definedName>
    <definedName name="Red">#REF!</definedName>
    <definedName name="Yellow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17" i="2"/>
  <c r="H17" i="16"/>
  <c r="C14" i="2"/>
  <c r="C15" i="2"/>
  <c r="C13" i="2"/>
  <c r="C12" i="2"/>
  <c r="C11" i="2"/>
  <c r="C10" i="2"/>
  <c r="C9" i="2"/>
  <c r="C8" i="2"/>
  <c r="C7" i="2"/>
  <c r="C6" i="2"/>
  <c r="C5" i="2"/>
  <c r="C4" i="2"/>
  <c r="C16" i="2" l="1"/>
</calcChain>
</file>

<file path=xl/sharedStrings.xml><?xml version="1.0" encoding="utf-8"?>
<sst xmlns="http://schemas.openxmlformats.org/spreadsheetml/2006/main" count="182" uniqueCount="139">
  <si>
    <t>ARKUSZ</t>
  </si>
  <si>
    <t>POPRAWNOŚĆ</t>
  </si>
  <si>
    <t>Miesiąc</t>
  </si>
  <si>
    <t>Cena jednego produktu</t>
  </si>
  <si>
    <t>Ilość sprzedanych sztuk</t>
  </si>
  <si>
    <t>Czerwiec</t>
  </si>
  <si>
    <t>SUMA</t>
  </si>
  <si>
    <t>ŚREDNIA</t>
  </si>
  <si>
    <t>MAX</t>
  </si>
  <si>
    <t>ilość w magazynie</t>
  </si>
  <si>
    <t>typ sprzętu</t>
  </si>
  <si>
    <t>pralka</t>
  </si>
  <si>
    <t>zmywarka</t>
  </si>
  <si>
    <t>boiler</t>
  </si>
  <si>
    <t>telewizor</t>
  </si>
  <si>
    <t>piekarnik</t>
  </si>
  <si>
    <t>lodówka</t>
  </si>
  <si>
    <t>lipiec</t>
  </si>
  <si>
    <t>sierpień</t>
  </si>
  <si>
    <t>wrzesień</t>
  </si>
  <si>
    <t>październik</t>
  </si>
  <si>
    <t>listopad</t>
  </si>
  <si>
    <t>grudzień</t>
  </si>
  <si>
    <t>Produkty</t>
  </si>
  <si>
    <t>Lipiec</t>
  </si>
  <si>
    <t>Sierpień</t>
  </si>
  <si>
    <t>Wrzesień</t>
  </si>
  <si>
    <t>Październik</t>
  </si>
  <si>
    <t>Listopad</t>
  </si>
  <si>
    <t>Grudzień</t>
  </si>
  <si>
    <t>Suma</t>
  </si>
  <si>
    <t/>
  </si>
  <si>
    <t>kierowca 1</t>
  </si>
  <si>
    <t>kierowca 2</t>
  </si>
  <si>
    <t>kierowca 3</t>
  </si>
  <si>
    <t>kierowca 4</t>
  </si>
  <si>
    <t>kierowca 5</t>
  </si>
  <si>
    <t>kierowca 6</t>
  </si>
  <si>
    <t>lp</t>
  </si>
  <si>
    <t>rodzaj kosztu</t>
  </si>
  <si>
    <t>kwota jednostkowa</t>
  </si>
  <si>
    <t>wartość</t>
  </si>
  <si>
    <t>Wynajęcie busa</t>
  </si>
  <si>
    <t>zakup biletów do muzeum</t>
  </si>
  <si>
    <t>Wyżywienie</t>
  </si>
  <si>
    <t>Nocleg</t>
  </si>
  <si>
    <t>liczba szt</t>
  </si>
  <si>
    <t>LP.</t>
  </si>
  <si>
    <t>Imię</t>
  </si>
  <si>
    <t>Skok w dal [cm]</t>
  </si>
  <si>
    <t>Anna</t>
  </si>
  <si>
    <t>Marlena</t>
  </si>
  <si>
    <t>Katarzyna</t>
  </si>
  <si>
    <t>Jan</t>
  </si>
  <si>
    <t>Ireneusz</t>
  </si>
  <si>
    <t>Czesław</t>
  </si>
  <si>
    <t>Hanna</t>
  </si>
  <si>
    <t>Bolesław</t>
  </si>
  <si>
    <t>Maria</t>
  </si>
  <si>
    <t>Wiktoria</t>
  </si>
  <si>
    <t>ILE</t>
  </si>
  <si>
    <t>Dzień tygodnia</t>
  </si>
  <si>
    <t>poniedziałek</t>
  </si>
  <si>
    <t>wtorek</t>
  </si>
  <si>
    <t>środa</t>
  </si>
  <si>
    <t>czwartek</t>
  </si>
  <si>
    <t>piątek</t>
  </si>
  <si>
    <t>sobota</t>
  </si>
  <si>
    <t>niedziela</t>
  </si>
  <si>
    <t>Legnica</t>
  </si>
  <si>
    <t>Wałbrzych</t>
  </si>
  <si>
    <t>Jelenia Góra</t>
  </si>
  <si>
    <t>Wrocław</t>
  </si>
  <si>
    <t>Nowa Ruda</t>
  </si>
  <si>
    <t>Drużyna</t>
  </si>
  <si>
    <t>Maciek</t>
  </si>
  <si>
    <t>Stefan</t>
  </si>
  <si>
    <t>Krzysztof</t>
  </si>
  <si>
    <t>Weronika</t>
  </si>
  <si>
    <t>Mariusz</t>
  </si>
  <si>
    <t>Janusz</t>
  </si>
  <si>
    <t>Artem</t>
  </si>
  <si>
    <t>Józef</t>
  </si>
  <si>
    <t>Mateusz</t>
  </si>
  <si>
    <t>Jakub</t>
  </si>
  <si>
    <t>Czerwoni</t>
  </si>
  <si>
    <t>Niebiescy</t>
  </si>
  <si>
    <t>Żółci</t>
  </si>
  <si>
    <t>AAB43434</t>
  </si>
  <si>
    <t>BBB32313</t>
  </si>
  <si>
    <t>FYU23232</t>
  </si>
  <si>
    <t>HUU1234</t>
  </si>
  <si>
    <t>FJU4567</t>
  </si>
  <si>
    <t>UIG2487</t>
  </si>
  <si>
    <t>kod</t>
  </si>
  <si>
    <t>HHH4564</t>
  </si>
  <si>
    <t>IIIU4567</t>
  </si>
  <si>
    <t>TYU0879</t>
  </si>
  <si>
    <t>FOE4326</t>
  </si>
  <si>
    <t>GYG8787</t>
  </si>
  <si>
    <t>HAH8998</t>
  </si>
  <si>
    <t>zdanie</t>
  </si>
  <si>
    <t>kawa mama tata</t>
  </si>
  <si>
    <t>pada tata wata</t>
  </si>
  <si>
    <t>łata mama mata</t>
  </si>
  <si>
    <t>mama pada kawa</t>
  </si>
  <si>
    <t>kawa tata mama</t>
  </si>
  <si>
    <t>łata łata wata</t>
  </si>
  <si>
    <t>Zawód</t>
  </si>
  <si>
    <t>Miasto</t>
  </si>
  <si>
    <t>Maciej</t>
  </si>
  <si>
    <t>Marian</t>
  </si>
  <si>
    <t>Karol</t>
  </si>
  <si>
    <t>Oskar</t>
  </si>
  <si>
    <t>Cieśla</t>
  </si>
  <si>
    <t>Dekarz</t>
  </si>
  <si>
    <t>Hamburg</t>
  </si>
  <si>
    <t>Berlin</t>
  </si>
  <si>
    <t>Kolonia</t>
  </si>
  <si>
    <t>Monachium</t>
  </si>
  <si>
    <t>Drezno</t>
  </si>
  <si>
    <t>Murarz</t>
  </si>
  <si>
    <t>Spawacz</t>
  </si>
  <si>
    <t>Pomocnik</t>
  </si>
  <si>
    <t>Kierowca</t>
  </si>
  <si>
    <t>Nazwisko</t>
  </si>
  <si>
    <t>Matysiak</t>
  </si>
  <si>
    <t>Friedman</t>
  </si>
  <si>
    <t>Szuler</t>
  </si>
  <si>
    <t>Stachowiak</t>
  </si>
  <si>
    <t>Adrian</t>
  </si>
  <si>
    <t>Szpilman</t>
  </si>
  <si>
    <t>Jędrzej</t>
  </si>
  <si>
    <t>Kołakowski</t>
  </si>
  <si>
    <t>Stanisław</t>
  </si>
  <si>
    <t>Wojnowicz</t>
  </si>
  <si>
    <t>Tydzień</t>
  </si>
  <si>
    <t>Data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</si>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</sst>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zł-415]_-;\-* #,##0.00\ [$zł-415]_-;_-* &quot;-&quot;??\ [$zł-415]_-;_-@"/>
    <numFmt numFmtId="165" formatCode="#,##0.00\ &quot;zł&quot;"/>
    <numFmt numFmtId="166" formatCode="[$-F800]dddd\,\ mmmm\ dd\,\ yyyy"/>
    <numFmt numFmtId="167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2EAAB4"/>
      <name val="Calibri"/>
      <family val="2"/>
      <charset val="238"/>
    </font>
    <font>
      <sz val="10"/>
      <color rgb="FF595959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0"/>
      <color rgb="FF595959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color rgb="FF595959"/>
      <name val="Calibri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E4DFEC"/>
        <bgColor rgb="FFE4DFEC"/>
      </patternFill>
    </fill>
    <fill>
      <patternFill patternType="solid">
        <fgColor rgb="FFE4DFEC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ck">
        <color rgb="FFBFBFBF"/>
      </top>
      <bottom/>
      <diagonal/>
    </border>
    <border>
      <left style="thin">
        <color rgb="FFBFBFBF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3" fillId="0" borderId="0" xfId="1" applyFont="1"/>
    <xf numFmtId="0" fontId="2" fillId="0" borderId="0" xfId="1"/>
    <xf numFmtId="0" fontId="4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0" xfId="1" applyFont="1"/>
    <xf numFmtId="0" fontId="9" fillId="0" borderId="0" xfId="1" applyFont="1"/>
    <xf numFmtId="0" fontId="8" fillId="4" borderId="0" xfId="1" applyFont="1" applyFill="1"/>
    <xf numFmtId="0" fontId="10" fillId="5" borderId="2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7" fillId="0" borderId="3" xfId="1" applyFont="1" applyBorder="1" applyAlignment="1">
      <alignment horizontal="right" vertical="center"/>
    </xf>
    <xf numFmtId="0" fontId="11" fillId="0" borderId="3" xfId="1" applyFont="1" applyBorder="1" applyAlignment="1">
      <alignment vertical="center"/>
    </xf>
    <xf numFmtId="0" fontId="8" fillId="6" borderId="3" xfId="1" applyFont="1" applyFill="1" applyBorder="1" applyAlignment="1">
      <alignment vertical="center"/>
    </xf>
    <xf numFmtId="0" fontId="6" fillId="0" borderId="0" xfId="1" applyFont="1" applyAlignment="1">
      <alignment vertical="top"/>
    </xf>
    <xf numFmtId="3" fontId="7" fillId="0" borderId="3" xfId="1" applyNumberFormat="1" applyFont="1" applyBorder="1" applyAlignment="1">
      <alignment vertical="center"/>
    </xf>
    <xf numFmtId="3" fontId="13" fillId="7" borderId="0" xfId="1" applyNumberFormat="1" applyFont="1" applyFill="1"/>
    <xf numFmtId="3" fontId="8" fillId="0" borderId="0" xfId="1" applyNumberFormat="1" applyFont="1"/>
    <xf numFmtId="0" fontId="14" fillId="5" borderId="2" xfId="1" applyFont="1" applyFill="1" applyBorder="1" applyAlignment="1">
      <alignment horizontal="center" vertical="center" wrapText="1"/>
    </xf>
    <xf numFmtId="0" fontId="1" fillId="0" borderId="0" xfId="0" applyFont="1"/>
    <xf numFmtId="3" fontId="15" fillId="0" borderId="3" xfId="1" applyNumberFormat="1" applyFont="1" applyBorder="1" applyAlignment="1">
      <alignment vertical="center"/>
    </xf>
    <xf numFmtId="0" fontId="16" fillId="0" borderId="0" xfId="1" applyFont="1"/>
    <xf numFmtId="165" fontId="7" fillId="0" borderId="3" xfId="1" applyNumberFormat="1" applyFont="1" applyBorder="1" applyAlignment="1">
      <alignment vertical="center"/>
    </xf>
    <xf numFmtId="165" fontId="15" fillId="0" borderId="3" xfId="1" applyNumberFormat="1" applyFont="1" applyBorder="1" applyAlignment="1">
      <alignment vertical="center"/>
    </xf>
    <xf numFmtId="1" fontId="15" fillId="0" borderId="3" xfId="1" applyNumberFormat="1" applyFont="1" applyBorder="1" applyAlignment="1">
      <alignment vertical="center"/>
    </xf>
    <xf numFmtId="2" fontId="8" fillId="6" borderId="3" xfId="1" applyNumberFormat="1" applyFont="1" applyFill="1" applyBorder="1" applyAlignment="1">
      <alignment vertical="center"/>
    </xf>
    <xf numFmtId="166" fontId="13" fillId="7" borderId="0" xfId="1" applyNumberFormat="1" applyFont="1" applyFill="1"/>
    <xf numFmtId="167" fontId="8" fillId="6" borderId="3" xfId="1" applyNumberFormat="1" applyFont="1" applyFill="1" applyBorder="1" applyAlignment="1">
      <alignment vertical="center"/>
    </xf>
    <xf numFmtId="14" fontId="13" fillId="7" borderId="0" xfId="1" applyNumberFormat="1" applyFont="1" applyFill="1"/>
    <xf numFmtId="3" fontId="13" fillId="7" borderId="4" xfId="1" applyNumberFormat="1" applyFont="1" applyFill="1" applyBorder="1" applyAlignment="1">
      <alignment horizontal="center"/>
    </xf>
    <xf numFmtId="3" fontId="13" fillId="7" borderId="5" xfId="1" applyNumberFormat="1" applyFont="1" applyFill="1" applyBorder="1" applyAlignment="1">
      <alignment horizontal="center"/>
    </xf>
  </cellXfs>
  <cellStyles count="2">
    <cellStyle name="Normalny" xfId="0" builtinId="0"/>
    <cellStyle name="Normalny 2" xfId="1" xr:uid="{C4858662-7C18-49EC-A99D-7C1826827E56}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-28575</xdr:colOff>
      <xdr:row>1</xdr:row>
      <xdr:rowOff>-28575</xdr:rowOff>
    </xdr:from>
    <xdr:ext cx="5286375" cy="14573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94F89893-1CC4-4856-BDE2-49E5E1BEE4F6}"/>
            </a:ext>
          </a:extLst>
        </xdr:cNvPr>
        <xdr:cNvSpPr txBox="1"/>
      </xdr:nvSpPr>
      <xdr:spPr>
        <a:xfrm>
          <a:off x="866775" y="13335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Oblicz sumę w zakresie D11:D16. Użyj skrótu </a:t>
          </a:r>
          <a:r>
            <a:rPr lang="pl-PL" sz="1200" b="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Lewy ALT + =</a:t>
          </a:r>
          <a:endParaRPr sz="1400">
            <a:solidFill>
              <a:srgbClr val="FF0000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429250" cy="1219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96EE1D21-D58A-448B-ADAE-9224580DED72}"/>
            </a:ext>
          </a:extLst>
        </xdr:cNvPr>
        <xdr:cNvSpPr txBox="1"/>
      </xdr:nvSpPr>
      <xdr:spPr>
        <a:xfrm>
          <a:off x="2771775" y="3810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 kolumnie B znajdują się odpowiedzi na pytania weryfikacyjne w systemie odzyskiwania haseł. Odpowiedzi na te pytania są zawsze czteroliterowe, w systemie zaś są oddzielone spacjami. Wypisz drugie odpowiedzi w kolumnie C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29250" cy="1219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3F590A1-A7FC-4A67-90E8-C1217FCB977D}"/>
            </a:ext>
          </a:extLst>
        </xdr:cNvPr>
        <xdr:cNvSpPr txBox="1"/>
      </xdr:nvSpPr>
      <xdr:spPr>
        <a:xfrm>
          <a:off x="3829050" y="3810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 kolumnach B, C i D znajdują się informacje dotyczące pracowników budowlanych w niemczech. Złącz je w jeden ciąg tekstu, i wypisz w kolumnie E. Inofrmacje mają być oddzielone spacjami.</a:t>
          </a: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08AF4C2-7AED-48B8-85C2-E7D70CEA250F}"/>
            </a:ext>
          </a:extLst>
        </xdr:cNvPr>
        <xdr:cNvSpPr txBox="1"/>
      </xdr:nvSpPr>
      <xdr:spPr>
        <a:xfrm>
          <a:off x="3105150" y="1905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 kolumnach B i C znajdują się Imiona i Naziwska klientów pewnej firmy. Wypisz je w kolumnie D, oddzielone spacją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429250" cy="1219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FB17A801-6E52-4683-AA65-762D06ABB072}"/>
            </a:ext>
          </a:extLst>
        </xdr:cNvPr>
        <xdr:cNvSpPr txBox="1"/>
      </xdr:nvSpPr>
      <xdr:spPr>
        <a:xfrm>
          <a:off x="2438400" y="3810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Wypisz dzisiejszą datę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46BF38-A1DD-4FB4-9616-8F0D9C538BA5}"/>
            </a:ext>
          </a:extLst>
        </xdr:cNvPr>
        <xdr:cNvSpPr txBox="1"/>
      </xdr:nvSpPr>
      <xdr:spPr>
        <a:xfrm>
          <a:off x="4000500" y="3810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 pierwszym wierszu kolumny E wypisz aktualną datę. W każdym następnym wierszu wypisz datę przesunieta w przyszłość o 7 dni.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8</xdr:row>
      <xdr:rowOff>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067154B-93A2-49CA-BE62-6A906A6799FE}"/>
            </a:ext>
          </a:extLst>
        </xdr:cNvPr>
        <xdr:cNvSpPr txBox="1"/>
      </xdr:nvSpPr>
      <xdr:spPr>
        <a:xfrm>
          <a:off x="6176596" y="15240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Podana poniżej średnia jest nieprawidłowa. Znajdź błąd w funkcji i ją skoryguj.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-28575</xdr:colOff>
      <xdr:row>1</xdr:row>
      <xdr:rowOff>-28575</xdr:rowOff>
    </xdr:from>
    <xdr:ext cx="5286375" cy="1457325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612F779F-5CEA-4EA2-8314-2B5E5E56C694}"/>
            </a:ext>
          </a:extLst>
        </xdr:cNvPr>
        <xdr:cNvSpPr txBox="1"/>
      </xdr:nvSpPr>
      <xdr:spPr>
        <a:xfrm>
          <a:off x="866775" y="133350"/>
          <a:ext cx="5286375" cy="145732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Oblicz </a:t>
          </a:r>
          <a:r>
            <a:rPr lang="pl-PL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średnią dla danych z kolumny</a:t>
          </a:r>
          <a:r>
            <a:rPr lang="pl-PL" sz="1200" b="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D.</a:t>
          </a:r>
          <a:b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endParaRPr sz="1200" b="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-19050</xdr:colOff>
      <xdr:row>0</xdr:row>
      <xdr:rowOff>133350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D2383B0-8F71-499B-B668-E1C408F170BA}"/>
            </a:ext>
          </a:extLst>
        </xdr:cNvPr>
        <xdr:cNvSpPr txBox="1"/>
      </xdr:nvSpPr>
      <xdr:spPr>
        <a:xfrm>
          <a:off x="742950" y="133350"/>
          <a:ext cx="5429250" cy="121920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Oblicz sumę przejechanych kilometrów przez poszczególnych kierowców. Zastosuj autosumę i w razie potrzeby popraw jej formułę, tak aby uwzględniała wszystkie miesiące. 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D967F825-6E75-469C-9908-246D1D91095B}"/>
            </a:ext>
          </a:extLst>
        </xdr:cNvPr>
        <xdr:cNvSpPr txBox="1"/>
      </xdr:nvSpPr>
      <xdr:spPr>
        <a:xfrm>
          <a:off x="1219200" y="571500"/>
          <a:ext cx="5429250" cy="121920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/>
            <a:t>Znajdź</a:t>
          </a:r>
          <a:r>
            <a:rPr lang="pl-PL" sz="1100" b="0" baseline="0"/>
            <a:t> minimalną wartość z tabelki poniżej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66675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333450E-114D-45F2-B095-C59FE9510A10}"/>
            </a:ext>
          </a:extLst>
        </xdr:cNvPr>
        <xdr:cNvSpPr txBox="1"/>
      </xdr:nvSpPr>
      <xdr:spPr>
        <a:xfrm>
          <a:off x="1076325" y="257175"/>
          <a:ext cx="5429250" cy="121920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 baseline="0"/>
            <a:t>znajdź maksymalną wartość skoku z tabelki poniżej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pl-PL" sz="1100" b="0" baseline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1</xdr:row>
      <xdr:rowOff>9525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71E7676-0B2A-4DF5-A025-9F1939BC1D7D}"/>
            </a:ext>
          </a:extLst>
        </xdr:cNvPr>
        <xdr:cNvSpPr txBox="1"/>
      </xdr:nvSpPr>
      <xdr:spPr>
        <a:xfrm>
          <a:off x="1857375" y="200025"/>
          <a:ext cx="5429250" cy="121920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 baseline="0"/>
            <a:t>Policz w ilu komórkach w kolumnach od E do I znajdują się liczby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pl-PL" sz="1100" b="0" baseline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</xdr:row>
      <xdr:rowOff>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6B8164B-E53A-4AA9-AB0F-D21FA18003EF}"/>
            </a:ext>
          </a:extLst>
        </xdr:cNvPr>
        <xdr:cNvSpPr txBox="1"/>
      </xdr:nvSpPr>
      <xdr:spPr>
        <a:xfrm>
          <a:off x="3657600" y="952500"/>
          <a:ext cx="5429250" cy="121920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100" b="0" baseline="0"/>
            <a:t>W kolumnie E sprawdź, do której drużyny należą zawodnicy. Jeżeli należą do zespołu czerwonych, wypisz "TAK", jeżeli nie, wypisz "NIE"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pl-PL" sz="1100" b="0" baseline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5429250" cy="1219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E42379CC-1A0A-428A-B643-0B7DD36CB738}"/>
            </a:ext>
          </a:extLst>
        </xdr:cNvPr>
        <xdr:cNvSpPr txBox="1"/>
      </xdr:nvSpPr>
      <xdr:spPr>
        <a:xfrm>
          <a:off x="3048000" y="5715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 kolumnie C znajduje się ciąg znaków będący numerem katalogowym pewnej firmy. Pierwsze trzy litery od lewej oznaczają rodzaj produktu. Wypisz je w kolumnie D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</xdr:row>
      <xdr:rowOff>0</xdr:rowOff>
    </xdr:from>
    <xdr:ext cx="5429250" cy="1219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C829D5A1-60E4-4D7E-B475-AC2ED0725448}"/>
            </a:ext>
          </a:extLst>
        </xdr:cNvPr>
        <xdr:cNvSpPr txBox="1"/>
      </xdr:nvSpPr>
      <xdr:spPr>
        <a:xfrm>
          <a:off x="3048000" y="571500"/>
          <a:ext cx="5429250" cy="1219200"/>
        </a:xfrm>
        <a:prstGeom prst="rect">
          <a:avLst/>
        </a:prstGeom>
        <a:solidFill>
          <a:sysClr val="window" lastClr="FFFFFF"/>
        </a:solidFill>
        <a:ln w="57150" cap="flat" cmpd="sng">
          <a:solidFill>
            <a:srgbClr val="ED7D3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Calibri"/>
              <a:sym typeface="Calibri"/>
            </a:rPr>
            <a:t>Ćwiczenie</a:t>
          </a:r>
          <a:endParaRPr kumimoji="0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W kolumnie C znajduje się ciąg znaków będący numerem katalogowym pewnej firmy. Cztery cyfry od prawej oznaczają właściwy numer produktu. Wypisz je w kolumnie D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A490-A432-4F60-AFA9-8DE28B2C9213}">
  <sheetPr>
    <tabColor rgb="FF00B050"/>
  </sheetPr>
  <dimension ref="A1:Z991"/>
  <sheetViews>
    <sheetView zoomScale="140" zoomScaleNormal="140" workbookViewId="0">
      <selection activeCell="C20" sqref="C20"/>
    </sheetView>
  </sheetViews>
  <sheetFormatPr defaultColWidth="14.42578125" defaultRowHeight="15" customHeight="1" x14ac:dyDescent="0.25"/>
  <cols>
    <col min="1" max="1" width="9.140625" style="2" customWidth="1"/>
    <col min="2" max="2" width="14.42578125" style="2" customWidth="1"/>
    <col min="3" max="3" width="36" style="2" customWidth="1"/>
    <col min="4" max="4" width="9.140625" style="2" customWidth="1"/>
    <col min="5" max="5" width="35.28515625" style="2" bestFit="1" customWidth="1"/>
    <col min="6" max="6" width="9.140625" style="2" customWidth="1"/>
    <col min="7" max="7" width="10.28515625" style="2" bestFit="1" customWidth="1"/>
    <col min="8" max="26" width="8.7109375" style="2" customWidth="1"/>
    <col min="27" max="16384" width="14.42578125" style="2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3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4">
        <v>1</v>
      </c>
      <c r="C3" s="5" t="str">
        <f>IF('1'!D17=11548,"OK","UPSS...")</f>
        <v>UPSS...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4">
        <v>2</v>
      </c>
      <c r="C4" s="5" t="str">
        <f>IF('2'!D17=7,"OK","UPSS...")</f>
        <v>UPSS...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4">
        <v>3</v>
      </c>
      <c r="C5" s="5" t="str">
        <f>IF('3'!J11=4332,"OK","UPSS...")</f>
        <v>UPSS...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4">
        <v>4</v>
      </c>
      <c r="C6" s="5" t="str">
        <f>IF('4'!H14=360,"OK","UPSS...")</f>
        <v>UPSS...</v>
      </c>
      <c r="D6" s="1"/>
      <c r="E6" s="2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4">
        <v>5</v>
      </c>
      <c r="C7" s="5" t="str">
        <f>IF('5'!G11=329,"OK","UPSS...")</f>
        <v>UPSS...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4">
        <v>6</v>
      </c>
      <c r="C8" s="5" t="str">
        <f>IF('6'!M10=21,"OK","UPSS...")</f>
        <v>UPSS...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4">
        <v>7</v>
      </c>
      <c r="C9" s="5" t="str">
        <f>IF('7'!E15="TAK","OK","UPSS...")</f>
        <v>UPSS...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4">
        <v>8</v>
      </c>
      <c r="C10" s="5" t="str">
        <f>IF('8'!D8="HUU","OK","UPSS...")</f>
        <v>UPSS...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4">
        <v>9</v>
      </c>
      <c r="C11" s="5" t="str">
        <f>IF('9'!D6="4567","OK","UPSS...")</f>
        <v>UPSS...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4">
        <v>10</v>
      </c>
      <c r="C12" s="5" t="str">
        <f>IF('10'!C9="łata","OK","UPSS...")</f>
        <v>UPSS...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4">
        <v>11</v>
      </c>
      <c r="C13" s="5" t="str">
        <f>IF('11'!E7="Janusz Spawacz Kolonia","OK","UPSS...")</f>
        <v>UPSS...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4">
        <v>12</v>
      </c>
      <c r="C14" s="5" t="str">
        <f>IF('12'!D8="Jędrzej Kołakowski","OK","UPSS...")</f>
        <v>UPSS...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4">
        <v>13</v>
      </c>
      <c r="C15" s="5" t="str">
        <f ca="1">IF('13'!C4=TODAY(),"OK","UPSS...")</f>
        <v>UPSS...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4">
        <v>14</v>
      </c>
      <c r="C16" s="5" t="str">
        <f ca="1">IF('14'!E10=TODAY()+42,"OK","UPSS...")</f>
        <v>UPSS...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4">
        <v>15</v>
      </c>
      <c r="C17" s="5" t="str">
        <f>IF('15'!H17=5.5,"OK","UPSS...")</f>
        <v>UPSS...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sheetProtection algorithmName="SHA-512" hashValue="WPQaFQ+xlfZAyxBeO/DLwOrknoimslvgQE4NTryuWgxNygqAlRj+b+mIafFSjlFyd/QSf6pBJSDpjW8TNnlqWQ==" saltValue="Ciwnahg56JWHTD6BPfd11w==" spinCount="100000" sheet="1" selectLockedCells="1" selectUnlockedCells="1"/>
  <conditionalFormatting sqref="C3:C17">
    <cfRule type="containsText" dxfId="2" priority="1" operator="containsText" text="UPSS...">
      <formula>NOT(ISERROR(SEARCH(("UPSS..."),(C3))))</formula>
    </cfRule>
    <cfRule type="containsText" dxfId="1" priority="2" operator="containsText" text="ok">
      <formula>NOT(ISERROR(SEARCH(("ok"),(C3))))</formula>
    </cfRule>
    <cfRule type="containsText" dxfId="0" priority="3" operator="containsText" text="POSTARAJ">
      <formula>NOT(ISERROR(SEARCH(("POSTARAJ"),(C3))))</formula>
    </cfRule>
  </conditionalFormatting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BB8C5-4086-4E20-8782-23D02164AB22}">
  <dimension ref="C4:D10"/>
  <sheetViews>
    <sheetView workbookViewId="0">
      <selection activeCell="D5" sqref="D5"/>
    </sheetView>
  </sheetViews>
  <sheetFormatPr defaultRowHeight="15" x14ac:dyDescent="0.25"/>
  <sheetData>
    <row r="4" spans="3:4" ht="15.75" thickBot="1" x14ac:dyDescent="0.3">
      <c r="C4" s="22" t="s">
        <v>94</v>
      </c>
      <c r="D4" s="12"/>
    </row>
    <row r="5" spans="3:4" ht="15.75" thickTop="1" x14ac:dyDescent="0.25">
      <c r="C5" s="27" t="s">
        <v>95</v>
      </c>
      <c r="D5" s="20"/>
    </row>
    <row r="6" spans="3:4" x14ac:dyDescent="0.25">
      <c r="C6" s="27" t="s">
        <v>96</v>
      </c>
      <c r="D6" s="20"/>
    </row>
    <row r="7" spans="3:4" x14ac:dyDescent="0.25">
      <c r="C7" s="27" t="s">
        <v>97</v>
      </c>
      <c r="D7" s="20"/>
    </row>
    <row r="8" spans="3:4" x14ac:dyDescent="0.25">
      <c r="C8" s="27" t="s">
        <v>98</v>
      </c>
      <c r="D8" s="20"/>
    </row>
    <row r="9" spans="3:4" x14ac:dyDescent="0.25">
      <c r="C9" s="27" t="s">
        <v>99</v>
      </c>
      <c r="D9" s="20"/>
    </row>
    <row r="10" spans="3:4" x14ac:dyDescent="0.25">
      <c r="C10" s="27" t="s">
        <v>100</v>
      </c>
      <c r="D10" s="2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0302-087B-4D76-9DC8-D8821F2CC1C7}">
  <dimension ref="B3:C9"/>
  <sheetViews>
    <sheetView workbookViewId="0">
      <selection activeCell="K10" sqref="K10"/>
    </sheetView>
  </sheetViews>
  <sheetFormatPr defaultRowHeight="15" x14ac:dyDescent="0.25"/>
  <cols>
    <col min="2" max="2" width="14.140625" bestFit="1" customWidth="1"/>
  </cols>
  <sheetData>
    <row r="3" spans="2:3" ht="15.75" thickBot="1" x14ac:dyDescent="0.3">
      <c r="B3" s="22" t="s">
        <v>101</v>
      </c>
      <c r="C3" s="12"/>
    </row>
    <row r="4" spans="2:3" ht="15.75" thickTop="1" x14ac:dyDescent="0.25">
      <c r="B4" s="27" t="s">
        <v>102</v>
      </c>
      <c r="C4" s="20"/>
    </row>
    <row r="5" spans="2:3" x14ac:dyDescent="0.25">
      <c r="B5" s="27" t="s">
        <v>103</v>
      </c>
      <c r="C5" s="20"/>
    </row>
    <row r="6" spans="2:3" x14ac:dyDescent="0.25">
      <c r="B6" s="27" t="s">
        <v>104</v>
      </c>
      <c r="C6" s="20"/>
    </row>
    <row r="7" spans="2:3" x14ac:dyDescent="0.25">
      <c r="B7" s="27" t="s">
        <v>105</v>
      </c>
      <c r="C7" s="20"/>
    </row>
    <row r="8" spans="2:3" x14ac:dyDescent="0.25">
      <c r="B8" s="27" t="s">
        <v>106</v>
      </c>
      <c r="C8" s="20"/>
    </row>
    <row r="9" spans="2:3" x14ac:dyDescent="0.25">
      <c r="B9" s="27" t="s">
        <v>107</v>
      </c>
      <c r="C9" s="2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98BCC-AE5E-4F7E-99ED-30A5163198FD}">
  <dimension ref="B3:E10"/>
  <sheetViews>
    <sheetView workbookViewId="0">
      <selection activeCell="E4" sqref="E4:E10"/>
    </sheetView>
  </sheetViews>
  <sheetFormatPr defaultRowHeight="15" x14ac:dyDescent="0.25"/>
  <cols>
    <col min="3" max="4" width="10.42578125" bestFit="1" customWidth="1"/>
    <col min="5" max="5" width="21.5703125" bestFit="1" customWidth="1"/>
  </cols>
  <sheetData>
    <row r="3" spans="2:5" ht="15.75" thickBot="1" x14ac:dyDescent="0.3">
      <c r="B3" s="22" t="s">
        <v>48</v>
      </c>
      <c r="C3" s="22" t="s">
        <v>108</v>
      </c>
      <c r="D3" s="22" t="s">
        <v>109</v>
      </c>
      <c r="E3" s="12"/>
    </row>
    <row r="4" spans="2:5" ht="15.75" thickTop="1" x14ac:dyDescent="0.25">
      <c r="B4" s="24" t="s">
        <v>53</v>
      </c>
      <c r="C4" s="27" t="s">
        <v>114</v>
      </c>
      <c r="D4" s="27" t="s">
        <v>120</v>
      </c>
      <c r="E4" s="20"/>
    </row>
    <row r="5" spans="2:5" x14ac:dyDescent="0.25">
      <c r="B5" s="24" t="s">
        <v>110</v>
      </c>
      <c r="C5" s="27" t="s">
        <v>115</v>
      </c>
      <c r="D5" s="27" t="s">
        <v>116</v>
      </c>
      <c r="E5" s="20"/>
    </row>
    <row r="6" spans="2:5" x14ac:dyDescent="0.25">
      <c r="B6" s="24" t="s">
        <v>111</v>
      </c>
      <c r="C6" s="27" t="s">
        <v>121</v>
      </c>
      <c r="D6" s="27" t="s">
        <v>116</v>
      </c>
      <c r="E6" s="20"/>
    </row>
    <row r="7" spans="2:5" x14ac:dyDescent="0.25">
      <c r="B7" s="24" t="s">
        <v>80</v>
      </c>
      <c r="C7" s="27" t="s">
        <v>122</v>
      </c>
      <c r="D7" s="27" t="s">
        <v>118</v>
      </c>
      <c r="E7" s="20"/>
    </row>
    <row r="8" spans="2:5" x14ac:dyDescent="0.25">
      <c r="B8" s="24" t="s">
        <v>112</v>
      </c>
      <c r="C8" s="27" t="s">
        <v>123</v>
      </c>
      <c r="D8" s="27" t="s">
        <v>117</v>
      </c>
      <c r="E8" s="20"/>
    </row>
    <row r="9" spans="2:5" x14ac:dyDescent="0.25">
      <c r="B9" s="24" t="s">
        <v>113</v>
      </c>
      <c r="C9" s="27" t="s">
        <v>114</v>
      </c>
      <c r="D9" s="27" t="s">
        <v>119</v>
      </c>
      <c r="E9" s="20"/>
    </row>
    <row r="10" spans="2:5" x14ac:dyDescent="0.25">
      <c r="B10" s="24" t="s">
        <v>83</v>
      </c>
      <c r="C10" s="27" t="s">
        <v>124</v>
      </c>
      <c r="D10" s="27" t="s">
        <v>120</v>
      </c>
      <c r="E10" s="2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2FB7-BEA6-4569-A344-5C89AF813119}">
  <dimension ref="B2:D9"/>
  <sheetViews>
    <sheetView workbookViewId="0">
      <selection activeCell="D3" sqref="D3:D9"/>
    </sheetView>
  </sheetViews>
  <sheetFormatPr defaultRowHeight="15" x14ac:dyDescent="0.25"/>
  <cols>
    <col min="3" max="3" width="10" bestFit="1" customWidth="1"/>
    <col min="4" max="4" width="18" bestFit="1" customWidth="1"/>
  </cols>
  <sheetData>
    <row r="2" spans="2:4" ht="15.75" thickBot="1" x14ac:dyDescent="0.3">
      <c r="B2" s="22" t="s">
        <v>48</v>
      </c>
      <c r="C2" s="22" t="s">
        <v>125</v>
      </c>
      <c r="D2" s="12"/>
    </row>
    <row r="3" spans="2:4" ht="15.75" thickTop="1" x14ac:dyDescent="0.25">
      <c r="B3" s="27" t="s">
        <v>53</v>
      </c>
      <c r="C3" s="27" t="s">
        <v>126</v>
      </c>
      <c r="D3" s="20"/>
    </row>
    <row r="4" spans="2:4" x14ac:dyDescent="0.25">
      <c r="B4" s="27" t="s">
        <v>50</v>
      </c>
      <c r="C4" s="27" t="s">
        <v>127</v>
      </c>
      <c r="D4" s="20"/>
    </row>
    <row r="5" spans="2:4" x14ac:dyDescent="0.25">
      <c r="B5" s="27" t="s">
        <v>53</v>
      </c>
      <c r="C5" s="27" t="s">
        <v>128</v>
      </c>
      <c r="D5" s="20"/>
    </row>
    <row r="6" spans="2:4" x14ac:dyDescent="0.25">
      <c r="B6" s="27" t="s">
        <v>84</v>
      </c>
      <c r="C6" s="27" t="s">
        <v>129</v>
      </c>
      <c r="D6" s="20"/>
    </row>
    <row r="7" spans="2:4" x14ac:dyDescent="0.25">
      <c r="B7" s="27" t="s">
        <v>130</v>
      </c>
      <c r="C7" s="27" t="s">
        <v>131</v>
      </c>
      <c r="D7" s="20"/>
    </row>
    <row r="8" spans="2:4" x14ac:dyDescent="0.25">
      <c r="B8" s="27" t="s">
        <v>132</v>
      </c>
      <c r="C8" s="27" t="s">
        <v>133</v>
      </c>
      <c r="D8" s="20"/>
    </row>
    <row r="9" spans="2:4" x14ac:dyDescent="0.25">
      <c r="B9" s="27" t="s">
        <v>134</v>
      </c>
      <c r="C9" s="27" t="s">
        <v>135</v>
      </c>
      <c r="D9" s="2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C340-5CA3-4258-9179-B604C790719A}">
  <dimension ref="C3:C4"/>
  <sheetViews>
    <sheetView workbookViewId="0">
      <selection activeCell="C4" sqref="C4"/>
    </sheetView>
  </sheetViews>
  <sheetFormatPr defaultRowHeight="15" x14ac:dyDescent="0.25"/>
  <cols>
    <col min="3" max="3" width="13.42578125" bestFit="1" customWidth="1"/>
  </cols>
  <sheetData>
    <row r="3" spans="3:3" ht="15.75" thickBot="1" x14ac:dyDescent="0.3">
      <c r="C3" s="12"/>
    </row>
    <row r="4" spans="3:3" ht="15.75" thickTop="1" x14ac:dyDescent="0.25">
      <c r="C4" s="3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99AA-7C3E-40F2-AD7D-A845AEF96176}">
  <dimension ref="D3:E10"/>
  <sheetViews>
    <sheetView workbookViewId="0">
      <selection activeCell="E4" sqref="E4"/>
    </sheetView>
  </sheetViews>
  <sheetFormatPr defaultRowHeight="15" x14ac:dyDescent="0.25"/>
  <cols>
    <col min="4" max="4" width="15.5703125" bestFit="1" customWidth="1"/>
    <col min="5" max="5" width="13.42578125" bestFit="1" customWidth="1"/>
  </cols>
  <sheetData>
    <row r="3" spans="4:5" ht="15.75" thickBot="1" x14ac:dyDescent="0.3">
      <c r="D3" s="22" t="s">
        <v>136</v>
      </c>
      <c r="E3" s="12" t="s">
        <v>137</v>
      </c>
    </row>
    <row r="4" spans="4:5" ht="15.75" thickTop="1" x14ac:dyDescent="0.25">
      <c r="D4" s="28">
        <v>1</v>
      </c>
      <c r="E4" s="32"/>
    </row>
    <row r="5" spans="4:5" x14ac:dyDescent="0.25">
      <c r="D5" s="28">
        <v>2</v>
      </c>
      <c r="E5" s="32"/>
    </row>
    <row r="6" spans="4:5" x14ac:dyDescent="0.25">
      <c r="D6" s="28">
        <v>3</v>
      </c>
      <c r="E6" s="32"/>
    </row>
    <row r="7" spans="4:5" x14ac:dyDescent="0.25">
      <c r="D7" s="28">
        <v>4</v>
      </c>
      <c r="E7" s="32"/>
    </row>
    <row r="8" spans="4:5" x14ac:dyDescent="0.25">
      <c r="D8" s="28">
        <v>5</v>
      </c>
      <c r="E8" s="32"/>
    </row>
    <row r="9" spans="4:5" x14ac:dyDescent="0.25">
      <c r="D9" s="28">
        <v>6</v>
      </c>
      <c r="E9" s="32"/>
    </row>
    <row r="10" spans="4:5" x14ac:dyDescent="0.25">
      <c r="D10" s="28">
        <v>7</v>
      </c>
      <c r="E10" s="3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5A61-0D9D-44A7-84E8-1526FB6DDF70}">
  <dimension ref="F10:H17"/>
  <sheetViews>
    <sheetView topLeftCell="A7" zoomScale="130" zoomScaleNormal="130" workbookViewId="0">
      <selection activeCell="H18" sqref="H18"/>
    </sheetView>
  </sheetViews>
  <sheetFormatPr defaultRowHeight="15" x14ac:dyDescent="0.25"/>
  <cols>
    <col min="7" max="7" width="10.5703125" bestFit="1" customWidth="1"/>
  </cols>
  <sheetData>
    <row r="10" spans="6:8" ht="45.75" thickBot="1" x14ac:dyDescent="0.3">
      <c r="F10" s="12" t="s">
        <v>2</v>
      </c>
      <c r="G10" s="12" t="s">
        <v>3</v>
      </c>
      <c r="H10" s="12" t="s">
        <v>4</v>
      </c>
    </row>
    <row r="11" spans="6:8" ht="15.75" thickTop="1" x14ac:dyDescent="0.25">
      <c r="F11" s="13" t="s">
        <v>17</v>
      </c>
      <c r="G11" s="14">
        <v>234</v>
      </c>
      <c r="H11" s="13">
        <v>5</v>
      </c>
    </row>
    <row r="12" spans="6:8" x14ac:dyDescent="0.25">
      <c r="F12" s="13" t="s">
        <v>18</v>
      </c>
      <c r="G12" s="14">
        <v>57</v>
      </c>
      <c r="H12" s="13">
        <v>12</v>
      </c>
    </row>
    <row r="13" spans="6:8" x14ac:dyDescent="0.25">
      <c r="F13" s="13" t="s">
        <v>19</v>
      </c>
      <c r="G13" s="14">
        <v>233</v>
      </c>
      <c r="H13" s="13">
        <v>7</v>
      </c>
    </row>
    <row r="14" spans="6:8" x14ac:dyDescent="0.25">
      <c r="F14" s="13" t="s">
        <v>20</v>
      </c>
      <c r="G14" s="14">
        <v>4242</v>
      </c>
      <c r="H14" s="13">
        <v>5</v>
      </c>
    </row>
    <row r="15" spans="6:8" x14ac:dyDescent="0.25">
      <c r="F15" s="13" t="s">
        <v>21</v>
      </c>
      <c r="G15" s="14">
        <v>1112</v>
      </c>
      <c r="H15" s="13">
        <v>3</v>
      </c>
    </row>
    <row r="16" spans="6:8" x14ac:dyDescent="0.25">
      <c r="F16" s="13" t="s">
        <v>22</v>
      </c>
      <c r="G16" s="14">
        <v>44</v>
      </c>
      <c r="H16" s="15">
        <v>1</v>
      </c>
    </row>
    <row r="17" spans="6:8" x14ac:dyDescent="0.25">
      <c r="F17" s="10"/>
      <c r="G17" s="16" t="s">
        <v>7</v>
      </c>
      <c r="H17" s="31">
        <f>AVERAGE(H11:H14)</f>
        <v>7.25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99A1-79AF-4C2E-9FB0-C3027F5EB4DD}">
  <dimension ref="A1:Z1000"/>
  <sheetViews>
    <sheetView tabSelected="1" zoomScale="120" zoomScaleNormal="120" workbookViewId="0">
      <selection activeCell="D17" sqref="D17"/>
    </sheetView>
  </sheetViews>
  <sheetFormatPr defaultColWidth="14.42578125" defaultRowHeight="15" customHeight="1" x14ac:dyDescent="0.25"/>
  <cols>
    <col min="1" max="1" width="13.42578125" style="2" customWidth="1"/>
    <col min="2" max="2" width="13.85546875" style="2" customWidth="1"/>
    <col min="3" max="3" width="22.140625" style="2" bestFit="1" customWidth="1"/>
    <col min="4" max="4" width="27" style="2" customWidth="1"/>
    <col min="5" max="5" width="13" style="2" customWidth="1"/>
    <col min="6" max="12" width="14.28515625" style="2" customWidth="1"/>
    <col min="13" max="26" width="11.42578125" style="2" customWidth="1"/>
    <col min="27" max="16384" width="14.42578125" style="2"/>
  </cols>
  <sheetData>
    <row r="1" spans="1:26" ht="12.75" customHeight="1" x14ac:dyDescent="0.25">
      <c r="A1" s="6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thickBot="1" x14ac:dyDescent="0.3">
      <c r="A10" s="11"/>
      <c r="B10"/>
      <c r="C10" s="12" t="s">
        <v>10</v>
      </c>
      <c r="D10" s="12" t="s">
        <v>9</v>
      </c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thickTop="1" x14ac:dyDescent="0.25">
      <c r="A11" s="9"/>
      <c r="B11"/>
      <c r="C11" s="14" t="s">
        <v>11</v>
      </c>
      <c r="D11" s="13">
        <v>1500</v>
      </c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9"/>
      <c r="B12"/>
      <c r="C12" s="14" t="s">
        <v>12</v>
      </c>
      <c r="D12" s="15">
        <v>1256</v>
      </c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9"/>
      <c r="B13"/>
      <c r="C13" s="14" t="s">
        <v>13</v>
      </c>
      <c r="D13" s="13">
        <v>1040</v>
      </c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5">
      <c r="A14" s="9"/>
      <c r="B14"/>
      <c r="C14" s="14" t="s">
        <v>14</v>
      </c>
      <c r="D14" s="13">
        <v>1432</v>
      </c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25">
      <c r="A15" s="9"/>
      <c r="B15"/>
      <c r="C15" s="14" t="s">
        <v>15</v>
      </c>
      <c r="D15" s="13">
        <v>6000</v>
      </c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25">
      <c r="A16" s="9"/>
      <c r="B16"/>
      <c r="C16" s="14" t="s">
        <v>16</v>
      </c>
      <c r="D16" s="15">
        <v>320</v>
      </c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25">
      <c r="A17" s="9"/>
      <c r="B17" s="10"/>
      <c r="C17" s="16" t="s">
        <v>6</v>
      </c>
      <c r="D17" s="17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376B8-D7D9-46C7-BB5D-15A5B5403923}">
  <dimension ref="A1:Z1000"/>
  <sheetViews>
    <sheetView zoomScale="120" zoomScaleNormal="120" workbookViewId="0">
      <selection activeCell="B10" sqref="B10:D17"/>
    </sheetView>
  </sheetViews>
  <sheetFormatPr defaultColWidth="14.42578125" defaultRowHeight="15" customHeight="1" x14ac:dyDescent="0.25"/>
  <cols>
    <col min="1" max="1" width="13.42578125" style="2" customWidth="1"/>
    <col min="2" max="2" width="13.85546875" style="2" customWidth="1"/>
    <col min="3" max="3" width="27.85546875" style="2" customWidth="1"/>
    <col min="4" max="4" width="27" style="2" customWidth="1"/>
    <col min="5" max="5" width="13" style="2" customWidth="1"/>
    <col min="6" max="12" width="14.28515625" style="2" customWidth="1"/>
    <col min="13" max="26" width="11.42578125" style="2" customWidth="1"/>
    <col min="27" max="16384" width="14.42578125" style="2"/>
  </cols>
  <sheetData>
    <row r="1" spans="1:26" ht="12.75" customHeight="1" x14ac:dyDescent="0.25">
      <c r="A1" s="6"/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thickBot="1" x14ac:dyDescent="0.3">
      <c r="A10" s="11"/>
      <c r="B10" s="12" t="s">
        <v>2</v>
      </c>
      <c r="C10" s="12" t="s">
        <v>3</v>
      </c>
      <c r="D10" s="12" t="s">
        <v>4</v>
      </c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thickTop="1" x14ac:dyDescent="0.25">
      <c r="A11" s="9"/>
      <c r="B11" s="13" t="s">
        <v>17</v>
      </c>
      <c r="C11" s="14">
        <v>120</v>
      </c>
      <c r="D11" s="13">
        <v>15</v>
      </c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9"/>
      <c r="B12" s="13" t="s">
        <v>18</v>
      </c>
      <c r="C12" s="14">
        <v>567</v>
      </c>
      <c r="D12" s="13">
        <v>12</v>
      </c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9"/>
      <c r="B13" s="13" t="s">
        <v>19</v>
      </c>
      <c r="C13" s="14">
        <v>34</v>
      </c>
      <c r="D13" s="13">
        <v>7</v>
      </c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5">
      <c r="A14" s="9"/>
      <c r="B14" s="13" t="s">
        <v>20</v>
      </c>
      <c r="C14" s="14">
        <v>12</v>
      </c>
      <c r="D14" s="13">
        <v>5</v>
      </c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25">
      <c r="A15" s="9"/>
      <c r="B15" s="13" t="s">
        <v>21</v>
      </c>
      <c r="C15" s="14">
        <v>45</v>
      </c>
      <c r="D15" s="13">
        <v>2</v>
      </c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25">
      <c r="A16" s="9"/>
      <c r="B16" s="13" t="s">
        <v>22</v>
      </c>
      <c r="C16" s="14">
        <v>12</v>
      </c>
      <c r="D16" s="15">
        <v>1</v>
      </c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25">
      <c r="A17" s="9"/>
      <c r="B17" s="10"/>
      <c r="C17" s="16" t="s">
        <v>7</v>
      </c>
      <c r="D17" s="2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honeticPr fontId="12" type="noConversion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AF33-5D10-435D-B21F-4FB8F07819FE}">
  <dimension ref="A1:Z1000"/>
  <sheetViews>
    <sheetView zoomScale="140" zoomScaleNormal="140" workbookViewId="0">
      <selection activeCell="J11" sqref="J11:J16"/>
    </sheetView>
  </sheetViews>
  <sheetFormatPr defaultColWidth="14.42578125" defaultRowHeight="15" customHeight="1" x14ac:dyDescent="0.25"/>
  <cols>
    <col min="1" max="1" width="11.42578125" style="2" customWidth="1"/>
    <col min="2" max="2" width="10.85546875" style="2" customWidth="1"/>
    <col min="3" max="26" width="11.42578125" style="2" customWidth="1"/>
    <col min="27" max="16384" width="14.42578125" style="2"/>
  </cols>
  <sheetData>
    <row r="1" spans="1:26" ht="12.75" customHeight="1" x14ac:dyDescent="0.25">
      <c r="A1" s="1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 x14ac:dyDescent="0.25">
      <c r="A2" s="10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5">
      <c r="A3" s="10"/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 x14ac:dyDescent="0.25">
      <c r="A4" s="10"/>
      <c r="B4" s="1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5">
      <c r="A5" s="10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5">
      <c r="A6" s="10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5">
      <c r="A7" s="10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5">
      <c r="A8" s="10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thickBot="1" x14ac:dyDescent="0.3">
      <c r="A10" s="9"/>
      <c r="B10" s="12" t="s">
        <v>23</v>
      </c>
      <c r="C10" s="12" t="s">
        <v>5</v>
      </c>
      <c r="D10" s="12" t="s">
        <v>24</v>
      </c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thickTop="1" x14ac:dyDescent="0.25">
      <c r="A11" s="9"/>
      <c r="B11" s="19" t="s">
        <v>32</v>
      </c>
      <c r="C11" s="19">
        <v>222</v>
      </c>
      <c r="D11" s="19">
        <v>1232</v>
      </c>
      <c r="E11" s="19" t="s">
        <v>31</v>
      </c>
      <c r="F11" s="19">
        <v>1544</v>
      </c>
      <c r="G11" s="19">
        <v>875</v>
      </c>
      <c r="H11" s="19"/>
      <c r="I11" s="19">
        <v>459</v>
      </c>
      <c r="J11" s="20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9"/>
      <c r="B12" s="19" t="s">
        <v>33</v>
      </c>
      <c r="C12" s="19" t="s">
        <v>31</v>
      </c>
      <c r="D12" s="19">
        <v>3119</v>
      </c>
      <c r="E12" s="19" t="s">
        <v>31</v>
      </c>
      <c r="F12" s="19">
        <v>1599</v>
      </c>
      <c r="G12" s="19"/>
      <c r="H12" s="19">
        <v>334</v>
      </c>
      <c r="I12" s="19"/>
      <c r="J12" s="20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9"/>
      <c r="B13" s="19" t="s">
        <v>34</v>
      </c>
      <c r="C13" s="19">
        <v>137</v>
      </c>
      <c r="D13" s="19" t="s">
        <v>31</v>
      </c>
      <c r="E13" s="19">
        <v>650</v>
      </c>
      <c r="F13" s="19"/>
      <c r="G13" s="19"/>
      <c r="H13" s="19"/>
      <c r="I13" s="19"/>
      <c r="J13" s="20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5">
      <c r="A14" s="9"/>
      <c r="B14" s="19" t="s">
        <v>35</v>
      </c>
      <c r="C14" s="19" t="s">
        <v>31</v>
      </c>
      <c r="D14" s="19" t="s">
        <v>31</v>
      </c>
      <c r="E14" s="19">
        <v>456</v>
      </c>
      <c r="F14" s="19"/>
      <c r="G14" s="19"/>
      <c r="H14" s="19"/>
      <c r="I14" s="19">
        <v>5521</v>
      </c>
      <c r="J14" s="2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5">
      <c r="A15" s="9"/>
      <c r="B15" s="19" t="s">
        <v>36</v>
      </c>
      <c r="C15" s="19" t="s">
        <v>31</v>
      </c>
      <c r="D15" s="19">
        <v>980</v>
      </c>
      <c r="E15" s="19" t="s">
        <v>31</v>
      </c>
      <c r="F15" s="19"/>
      <c r="G15" s="19">
        <v>3347</v>
      </c>
      <c r="H15" s="19"/>
      <c r="I15" s="19"/>
      <c r="J15" s="2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5">
      <c r="A16" s="9"/>
      <c r="B16" s="19" t="s">
        <v>37</v>
      </c>
      <c r="C16" s="19">
        <v>1677</v>
      </c>
      <c r="D16" s="19"/>
      <c r="E16" s="19" t="s">
        <v>31</v>
      </c>
      <c r="F16" s="19">
        <v>1145</v>
      </c>
      <c r="G16" s="19"/>
      <c r="H16" s="19">
        <v>456</v>
      </c>
      <c r="I16" s="19">
        <v>899</v>
      </c>
      <c r="J16" s="2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5">
      <c r="A17" s="9"/>
      <c r="B17" s="9"/>
      <c r="C17" s="9"/>
      <c r="D17" s="9"/>
      <c r="E17" s="9"/>
      <c r="F17" s="2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2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honeticPr fontId="12" type="noConversion"/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1708-33E2-410A-8694-F2F62C7D4732}">
  <dimension ref="C13:H17"/>
  <sheetViews>
    <sheetView topLeftCell="A7" zoomScale="120" zoomScaleNormal="120" workbookViewId="0">
      <selection activeCell="H14" sqref="H14:H17"/>
    </sheetView>
  </sheetViews>
  <sheetFormatPr defaultRowHeight="15" x14ac:dyDescent="0.25"/>
  <cols>
    <col min="4" max="4" width="24.7109375" bestFit="1" customWidth="1"/>
    <col min="5" max="5" width="9.85546875" bestFit="1" customWidth="1"/>
  </cols>
  <sheetData>
    <row r="13" spans="3:8" ht="45.75" thickBot="1" x14ac:dyDescent="0.3">
      <c r="C13" s="12" t="s">
        <v>38</v>
      </c>
      <c r="D13" s="12" t="s">
        <v>39</v>
      </c>
      <c r="E13" s="12" t="s">
        <v>40</v>
      </c>
      <c r="F13" s="12" t="s">
        <v>46</v>
      </c>
      <c r="G13" s="12" t="s">
        <v>41</v>
      </c>
      <c r="H13" s="12" t="s">
        <v>138</v>
      </c>
    </row>
    <row r="14" spans="3:8" ht="15.75" thickTop="1" x14ac:dyDescent="0.25">
      <c r="C14" s="19">
        <v>1</v>
      </c>
      <c r="D14" s="19" t="s">
        <v>42</v>
      </c>
      <c r="E14" s="19">
        <v>1200</v>
      </c>
      <c r="F14" s="19">
        <v>1</v>
      </c>
      <c r="G14" s="19">
        <v>1200</v>
      </c>
      <c r="H14" s="33"/>
    </row>
    <row r="15" spans="3:8" x14ac:dyDescent="0.25">
      <c r="C15" s="19">
        <v>2</v>
      </c>
      <c r="D15" s="19" t="s">
        <v>43</v>
      </c>
      <c r="E15" s="19">
        <v>20</v>
      </c>
      <c r="F15" s="19">
        <v>18</v>
      </c>
      <c r="G15" s="19">
        <v>360</v>
      </c>
      <c r="H15" s="34"/>
    </row>
    <row r="16" spans="3:8" x14ac:dyDescent="0.25">
      <c r="C16" s="19">
        <v>3</v>
      </c>
      <c r="D16" s="19" t="s">
        <v>44</v>
      </c>
      <c r="E16" s="19">
        <v>100</v>
      </c>
      <c r="F16" s="19">
        <v>18</v>
      </c>
      <c r="G16" s="19">
        <v>1800</v>
      </c>
      <c r="H16" s="34"/>
    </row>
    <row r="17" spans="3:8" x14ac:dyDescent="0.25">
      <c r="C17" s="19">
        <v>4</v>
      </c>
      <c r="D17" s="19" t="s">
        <v>45</v>
      </c>
      <c r="E17" s="19">
        <v>50</v>
      </c>
      <c r="F17" s="19">
        <v>18</v>
      </c>
      <c r="G17" s="19">
        <v>900</v>
      </c>
      <c r="H17" s="34"/>
    </row>
  </sheetData>
  <mergeCells count="1">
    <mergeCell ref="H14:H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AB6D-4349-4540-97CC-E5010ECCB8F1}">
  <dimension ref="C4:G20"/>
  <sheetViews>
    <sheetView workbookViewId="0">
      <selection activeCell="G11" sqref="G11"/>
    </sheetView>
  </sheetViews>
  <sheetFormatPr defaultRowHeight="15" x14ac:dyDescent="0.25"/>
  <sheetData>
    <row r="4" spans="3:7" x14ac:dyDescent="0.25">
      <c r="C4" s="23"/>
    </row>
    <row r="10" spans="3:7" ht="30.75" thickBot="1" x14ac:dyDescent="0.3">
      <c r="C10" s="22" t="s">
        <v>47</v>
      </c>
      <c r="D10" s="22" t="s">
        <v>48</v>
      </c>
      <c r="E10" s="22" t="s">
        <v>49</v>
      </c>
      <c r="G10" s="22" t="s">
        <v>8</v>
      </c>
    </row>
    <row r="11" spans="3:7" ht="15.75" thickTop="1" x14ac:dyDescent="0.25">
      <c r="C11" s="19">
        <v>1</v>
      </c>
      <c r="D11" s="24" t="s">
        <v>50</v>
      </c>
      <c r="E11" s="19">
        <v>288</v>
      </c>
      <c r="G11" s="20"/>
    </row>
    <row r="12" spans="3:7" x14ac:dyDescent="0.25">
      <c r="C12" s="19">
        <v>2</v>
      </c>
      <c r="D12" s="24" t="s">
        <v>51</v>
      </c>
      <c r="E12" s="19">
        <v>315</v>
      </c>
    </row>
    <row r="13" spans="3:7" x14ac:dyDescent="0.25">
      <c r="C13" s="19">
        <v>3</v>
      </c>
      <c r="D13" s="24" t="s">
        <v>52</v>
      </c>
      <c r="E13" s="19">
        <v>257</v>
      </c>
    </row>
    <row r="14" spans="3:7" x14ac:dyDescent="0.25">
      <c r="C14" s="19">
        <v>4</v>
      </c>
      <c r="D14" s="24" t="s">
        <v>53</v>
      </c>
      <c r="E14" s="19">
        <v>290</v>
      </c>
    </row>
    <row r="15" spans="3:7" x14ac:dyDescent="0.25">
      <c r="C15" s="19">
        <v>5</v>
      </c>
      <c r="D15" s="24" t="s">
        <v>54</v>
      </c>
      <c r="E15" s="19">
        <v>320</v>
      </c>
    </row>
    <row r="16" spans="3:7" x14ac:dyDescent="0.25">
      <c r="C16" s="19">
        <v>6</v>
      </c>
      <c r="D16" s="24" t="s">
        <v>57</v>
      </c>
      <c r="E16" s="19">
        <v>276</v>
      </c>
    </row>
    <row r="17" spans="3:5" x14ac:dyDescent="0.25">
      <c r="C17" s="19">
        <v>7</v>
      </c>
      <c r="D17" s="24" t="s">
        <v>56</v>
      </c>
      <c r="E17" s="19">
        <v>320</v>
      </c>
    </row>
    <row r="18" spans="3:5" x14ac:dyDescent="0.25">
      <c r="C18" s="19">
        <v>8</v>
      </c>
      <c r="D18" s="24" t="s">
        <v>55</v>
      </c>
      <c r="E18" s="19">
        <v>299</v>
      </c>
    </row>
    <row r="19" spans="3:5" x14ac:dyDescent="0.25">
      <c r="C19" s="19">
        <v>9</v>
      </c>
      <c r="D19" s="24" t="s">
        <v>58</v>
      </c>
      <c r="E19" s="19">
        <v>272</v>
      </c>
    </row>
    <row r="20" spans="3:5" x14ac:dyDescent="0.25">
      <c r="C20" s="19">
        <v>10</v>
      </c>
      <c r="D20" s="24" t="s">
        <v>59</v>
      </c>
      <c r="E20" s="19">
        <v>329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4592-1987-4230-ABB2-D91F7F9FDCEC}">
  <dimension ref="D9:M16"/>
  <sheetViews>
    <sheetView workbookViewId="0">
      <selection activeCell="M10" sqref="M10"/>
    </sheetView>
  </sheetViews>
  <sheetFormatPr defaultRowHeight="15" x14ac:dyDescent="0.25"/>
  <cols>
    <col min="4" max="4" width="10.85546875" bestFit="1" customWidth="1"/>
    <col min="5" max="5" width="9.42578125" bestFit="1" customWidth="1"/>
    <col min="6" max="6" width="10" customWidth="1"/>
    <col min="8" max="8" width="9.42578125" bestFit="1" customWidth="1"/>
  </cols>
  <sheetData>
    <row r="9" spans="4:13" ht="30.75" thickBot="1" x14ac:dyDescent="0.3">
      <c r="D9" s="22" t="s">
        <v>61</v>
      </c>
      <c r="E9" s="22" t="s">
        <v>69</v>
      </c>
      <c r="F9" s="22" t="s">
        <v>70</v>
      </c>
      <c r="G9" s="22" t="s">
        <v>71</v>
      </c>
      <c r="H9" s="22" t="s">
        <v>72</v>
      </c>
      <c r="I9" s="22" t="s">
        <v>73</v>
      </c>
      <c r="M9" s="22" t="s">
        <v>60</v>
      </c>
    </row>
    <row r="10" spans="4:13" ht="15.75" thickTop="1" x14ac:dyDescent="0.25">
      <c r="D10" s="24" t="s">
        <v>62</v>
      </c>
      <c r="E10" s="26">
        <v>455</v>
      </c>
      <c r="F10" s="26">
        <v>355</v>
      </c>
      <c r="G10" s="26">
        <v>332</v>
      </c>
      <c r="H10" s="26">
        <v>1000</v>
      </c>
      <c r="I10" s="26">
        <v>432</v>
      </c>
      <c r="M10" s="20"/>
    </row>
    <row r="11" spans="4:13" x14ac:dyDescent="0.25">
      <c r="D11" s="24" t="s">
        <v>63</v>
      </c>
      <c r="E11" s="26">
        <v>345</v>
      </c>
      <c r="F11" s="26">
        <v>432</v>
      </c>
      <c r="G11" s="26">
        <v>100</v>
      </c>
      <c r="H11" s="26">
        <v>2000</v>
      </c>
      <c r="I11" s="26"/>
    </row>
    <row r="12" spans="4:13" x14ac:dyDescent="0.25">
      <c r="D12" s="24" t="s">
        <v>64</v>
      </c>
      <c r="E12" s="26">
        <v>1000</v>
      </c>
      <c r="F12" s="26">
        <v>432</v>
      </c>
      <c r="G12" s="26"/>
      <c r="H12" s="26">
        <v>3225</v>
      </c>
      <c r="I12" s="26"/>
    </row>
    <row r="13" spans="4:13" x14ac:dyDescent="0.25">
      <c r="D13" s="24" t="s">
        <v>65</v>
      </c>
      <c r="E13" s="26"/>
      <c r="F13" s="26">
        <v>1000</v>
      </c>
      <c r="G13" s="26"/>
      <c r="H13" s="26">
        <v>987</v>
      </c>
      <c r="I13" s="26">
        <v>455</v>
      </c>
    </row>
    <row r="14" spans="4:13" x14ac:dyDescent="0.25">
      <c r="D14" s="24" t="s">
        <v>66</v>
      </c>
      <c r="E14" s="26">
        <v>2345</v>
      </c>
      <c r="F14" s="26">
        <v>233</v>
      </c>
      <c r="G14" s="26">
        <v>455</v>
      </c>
      <c r="H14" s="26">
        <v>1999</v>
      </c>
      <c r="I14" s="26"/>
    </row>
    <row r="15" spans="4:13" x14ac:dyDescent="0.25">
      <c r="D15" s="24" t="s">
        <v>67</v>
      </c>
      <c r="E15" s="26">
        <v>455</v>
      </c>
      <c r="F15" s="26"/>
      <c r="G15" s="26"/>
      <c r="H15" s="26"/>
      <c r="I15" s="26"/>
    </row>
    <row r="16" spans="4:13" x14ac:dyDescent="0.25">
      <c r="D16" s="24" t="s">
        <v>68</v>
      </c>
      <c r="E16" s="26"/>
      <c r="F16" s="26"/>
      <c r="G16" s="26"/>
      <c r="H16" s="26">
        <v>1253</v>
      </c>
      <c r="I16" s="26"/>
    </row>
  </sheetData>
  <phoneticPr fontId="1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8A97-EB2E-4C7A-A597-571D93D430F2}">
  <dimension ref="C6:E18"/>
  <sheetViews>
    <sheetView workbookViewId="0">
      <selection activeCell="E7" sqref="E7:E18"/>
    </sheetView>
  </sheetViews>
  <sheetFormatPr defaultRowHeight="15" x14ac:dyDescent="0.25"/>
  <sheetData>
    <row r="6" spans="3:5" ht="15.75" thickBot="1" x14ac:dyDescent="0.3">
      <c r="C6" s="22" t="s">
        <v>48</v>
      </c>
      <c r="D6" s="22" t="s">
        <v>74</v>
      </c>
      <c r="E6" s="12"/>
    </row>
    <row r="7" spans="3:5" ht="15.75" thickTop="1" x14ac:dyDescent="0.25">
      <c r="C7" s="24" t="s">
        <v>53</v>
      </c>
      <c r="D7" s="27" t="s">
        <v>85</v>
      </c>
      <c r="E7" s="20"/>
    </row>
    <row r="8" spans="3:5" x14ac:dyDescent="0.25">
      <c r="C8" s="24" t="s">
        <v>75</v>
      </c>
      <c r="D8" s="27" t="s">
        <v>86</v>
      </c>
      <c r="E8" s="20"/>
    </row>
    <row r="9" spans="3:5" x14ac:dyDescent="0.25">
      <c r="C9" s="24" t="s">
        <v>76</v>
      </c>
      <c r="D9" s="27" t="s">
        <v>85</v>
      </c>
      <c r="E9" s="20"/>
    </row>
    <row r="10" spans="3:5" x14ac:dyDescent="0.25">
      <c r="C10" s="24" t="s">
        <v>77</v>
      </c>
      <c r="D10" s="27" t="s">
        <v>85</v>
      </c>
      <c r="E10" s="20"/>
    </row>
    <row r="11" spans="3:5" x14ac:dyDescent="0.25">
      <c r="C11" s="24" t="s">
        <v>78</v>
      </c>
      <c r="D11" s="27" t="s">
        <v>87</v>
      </c>
      <c r="E11" s="20"/>
    </row>
    <row r="12" spans="3:5" x14ac:dyDescent="0.25">
      <c r="C12" s="24" t="s">
        <v>50</v>
      </c>
      <c r="D12" s="27" t="s">
        <v>86</v>
      </c>
      <c r="E12" s="20"/>
    </row>
    <row r="13" spans="3:5" x14ac:dyDescent="0.25">
      <c r="C13" s="24" t="s">
        <v>79</v>
      </c>
      <c r="D13" s="27" t="s">
        <v>86</v>
      </c>
      <c r="E13" s="20"/>
    </row>
    <row r="14" spans="3:5" x14ac:dyDescent="0.25">
      <c r="C14" s="24" t="s">
        <v>80</v>
      </c>
      <c r="D14" s="27" t="s">
        <v>87</v>
      </c>
      <c r="E14" s="20"/>
    </row>
    <row r="15" spans="3:5" x14ac:dyDescent="0.25">
      <c r="C15" s="24" t="s">
        <v>81</v>
      </c>
      <c r="D15" s="27" t="s">
        <v>85</v>
      </c>
      <c r="E15" s="20"/>
    </row>
    <row r="16" spans="3:5" x14ac:dyDescent="0.25">
      <c r="C16" s="24" t="s">
        <v>82</v>
      </c>
      <c r="D16" s="27" t="s">
        <v>85</v>
      </c>
      <c r="E16" s="20"/>
    </row>
    <row r="17" spans="3:5" x14ac:dyDescent="0.25">
      <c r="C17" s="24" t="s">
        <v>83</v>
      </c>
      <c r="D17" s="27" t="s">
        <v>87</v>
      </c>
      <c r="E17" s="20"/>
    </row>
    <row r="18" spans="3:5" x14ac:dyDescent="0.25">
      <c r="C18" s="24" t="s">
        <v>84</v>
      </c>
      <c r="D18" s="27" t="s">
        <v>86</v>
      </c>
      <c r="E18" s="2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B9D1-5603-4163-B937-9FA54EF35468}">
  <dimension ref="C4:D10"/>
  <sheetViews>
    <sheetView workbookViewId="0">
      <selection activeCell="D5" sqref="D5"/>
    </sheetView>
  </sheetViews>
  <sheetFormatPr defaultRowHeight="15" x14ac:dyDescent="0.25"/>
  <sheetData>
    <row r="4" spans="3:4" ht="15.75" thickBot="1" x14ac:dyDescent="0.3">
      <c r="C4" s="22" t="s">
        <v>94</v>
      </c>
      <c r="D4" s="12"/>
    </row>
    <row r="5" spans="3:4" ht="15.75" thickTop="1" x14ac:dyDescent="0.25">
      <c r="C5" s="27" t="s">
        <v>88</v>
      </c>
      <c r="D5" s="20"/>
    </row>
    <row r="6" spans="3:4" x14ac:dyDescent="0.25">
      <c r="C6" s="27" t="s">
        <v>89</v>
      </c>
      <c r="D6" s="20"/>
    </row>
    <row r="7" spans="3:4" x14ac:dyDescent="0.25">
      <c r="C7" s="27" t="s">
        <v>90</v>
      </c>
      <c r="D7" s="20"/>
    </row>
    <row r="8" spans="3:4" x14ac:dyDescent="0.25">
      <c r="C8" s="27" t="s">
        <v>91</v>
      </c>
      <c r="D8" s="20"/>
    </row>
    <row r="9" spans="3:4" x14ac:dyDescent="0.25">
      <c r="C9" s="27" t="s">
        <v>92</v>
      </c>
      <c r="D9" s="20"/>
    </row>
    <row r="10" spans="3:4" x14ac:dyDescent="0.25">
      <c r="C10" s="27" t="s">
        <v>93</v>
      </c>
      <c r="D10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POPRAWNOŚĆ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Lalewicz</dc:creator>
  <cp:lastModifiedBy>Paweł Lalewicz</cp:lastModifiedBy>
  <dcterms:created xsi:type="dcterms:W3CDTF">2023-08-06T13:39:01Z</dcterms:created>
  <dcterms:modified xsi:type="dcterms:W3CDTF">2024-05-19T14:08:38Z</dcterms:modified>
</cp:coreProperties>
</file>