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6B6E177E-5ACA-486B-AC9E-CBDF3BF4B702}" xr6:coauthVersionLast="47" xr6:coauthVersionMax="47" xr10:uidLastSave="{00000000-0000-0000-0000-000000000000}"/>
  <workbookProtection workbookAlgorithmName="SHA-512" workbookHashValue="N8TGTg0cfRmmeAwuDlQiSxaeFkfq9jMYsN09s/XwEMIv5azRvRdaZx5ztCb/wmEL3n8ftAzgAMIcTiBzY+wofQ==" workbookSaltValue="vP1iXwV+GwCWRiBh3tvsyw==" workbookSpinCount="100000" lockStructure="1"/>
  <bookViews>
    <workbookView xWindow="28680" yWindow="-120" windowWidth="29040" windowHeight="15840" tabRatio="771" activeTab="1" xr2:uid="{00000000-000D-0000-FFFF-FFFF00000000}"/>
  </bookViews>
  <sheets>
    <sheet name="POPRAWNOŚĆ" sheetId="2" r:id="rId1"/>
    <sheet name="1" sheetId="3" r:id="rId2"/>
    <sheet name="2" sheetId="1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5" r:id="rId14"/>
    <sheet name="14" sheetId="14" r:id="rId15"/>
    <sheet name="15" sheetId="16" r:id="rId16"/>
  </sheets>
  <definedNames>
    <definedName name="euro">#REF!</definedName>
    <definedName name="Green">#REF!</definedName>
    <definedName name="Hungary">#REF!</definedName>
    <definedName name="Poland">#REF!</definedName>
    <definedName name="Red">#REF!</definedName>
    <definedName name="Yellow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C4" i="2"/>
  <c r="C17" i="2"/>
  <c r="C16" i="2"/>
  <c r="C15" i="2"/>
  <c r="C14" i="2"/>
  <c r="C13" i="2"/>
  <c r="C12" i="2"/>
  <c r="C11" i="2"/>
  <c r="C10" i="2"/>
  <c r="C9" i="2"/>
  <c r="C5" i="2"/>
  <c r="C3" i="2"/>
  <c r="D9" i="11"/>
  <c r="C8" i="2"/>
</calcChain>
</file>

<file path=xl/sharedStrings.xml><?xml version="1.0" encoding="utf-8"?>
<sst xmlns="http://schemas.openxmlformats.org/spreadsheetml/2006/main" count="154" uniqueCount="103">
  <si>
    <t>ARKUSZ</t>
  </si>
  <si>
    <t>POPRAWNOŚĆ</t>
  </si>
  <si>
    <t>SUMA</t>
  </si>
  <si>
    <t>miasto</t>
  </si>
  <si>
    <t>Legnica</t>
  </si>
  <si>
    <t>Wałbrzych</t>
  </si>
  <si>
    <t>Nowa Ruda</t>
  </si>
  <si>
    <t>Wrocław</t>
  </si>
  <si>
    <t>Jelenia Góra</t>
  </si>
  <si>
    <t>Lubin</t>
  </si>
  <si>
    <t>styczeń</t>
  </si>
  <si>
    <t>luty</t>
  </si>
  <si>
    <t>marzec</t>
  </si>
  <si>
    <t>kwiecień</t>
  </si>
  <si>
    <t>maj</t>
  </si>
  <si>
    <t>suma</t>
  </si>
  <si>
    <t>Klient</t>
  </si>
  <si>
    <t>Kraj</t>
  </si>
  <si>
    <t>Ile z Wietnamu?</t>
  </si>
  <si>
    <t>Wietnam</t>
  </si>
  <si>
    <t>Japonia</t>
  </si>
  <si>
    <t>Chiny</t>
  </si>
  <si>
    <t>Korea Płd</t>
  </si>
  <si>
    <t>Tajwan</t>
  </si>
  <si>
    <t>Tajlandia</t>
  </si>
  <si>
    <t>Filipiny</t>
  </si>
  <si>
    <t>Kambodża</t>
  </si>
  <si>
    <t>zysk</t>
  </si>
  <si>
    <t>Imie i Nazwisko</t>
  </si>
  <si>
    <t>Chung Nhật Dũng</t>
  </si>
  <si>
    <t>Uh Sang-Kyu</t>
  </si>
  <si>
    <t>Tatsuhiro Towasaki</t>
  </si>
  <si>
    <t>WIP</t>
  </si>
  <si>
    <t>Suma (powyżej 100 000 zł )</t>
  </si>
  <si>
    <t>Imię</t>
  </si>
  <si>
    <t>Nazwisko</t>
  </si>
  <si>
    <t>Bobrowski</t>
  </si>
  <si>
    <t>Matysiak</t>
  </si>
  <si>
    <t>Ponorat</t>
  </si>
  <si>
    <t>Żabiński</t>
  </si>
  <si>
    <t>Strawiński</t>
  </si>
  <si>
    <t>Moniuszko</t>
  </si>
  <si>
    <t>Matejko</t>
  </si>
  <si>
    <t>Dąbrowski</t>
  </si>
  <si>
    <t>Jan</t>
  </si>
  <si>
    <t>Maria</t>
  </si>
  <si>
    <t>Mateusz</t>
  </si>
  <si>
    <t>Łukasz</t>
  </si>
  <si>
    <t>Marek</t>
  </si>
  <si>
    <t>Piotr</t>
  </si>
  <si>
    <t>Jakub</t>
  </si>
  <si>
    <t>Tadeusz</t>
  </si>
  <si>
    <t>Paweł</t>
  </si>
  <si>
    <t>Dawid</t>
  </si>
  <si>
    <t>Daniel</t>
  </si>
  <si>
    <t>Juda</t>
  </si>
  <si>
    <t>Wyszukaj</t>
  </si>
  <si>
    <t>Lp</t>
  </si>
  <si>
    <t>czerwiec</t>
  </si>
  <si>
    <t>lipiec</t>
  </si>
  <si>
    <t>sierpień</t>
  </si>
  <si>
    <t>wrzesień</t>
  </si>
  <si>
    <t>Pracownik</t>
  </si>
  <si>
    <t>MAX</t>
  </si>
  <si>
    <t>MIN z MAX</t>
  </si>
  <si>
    <t>Adwokat</t>
  </si>
  <si>
    <t>Honorarium</t>
  </si>
  <si>
    <t>ILU</t>
  </si>
  <si>
    <t>Nazwa kraju</t>
  </si>
  <si>
    <t>Ilość złotych medali</t>
  </si>
  <si>
    <t>Korea Płn.</t>
  </si>
  <si>
    <t>Australia</t>
  </si>
  <si>
    <t>Nowa Zelandia</t>
  </si>
  <si>
    <t>USA</t>
  </si>
  <si>
    <t>Korea płd.</t>
  </si>
  <si>
    <t>jakub</t>
  </si>
  <si>
    <t>Maniewski</t>
  </si>
  <si>
    <t>Rusowski</t>
  </si>
  <si>
    <t>Bobowski</t>
  </si>
  <si>
    <t>Drugie Imię</t>
  </si>
  <si>
    <t>Łącznie</t>
  </si>
  <si>
    <t xml:space="preserve"> </t>
  </si>
  <si>
    <t>Data</t>
  </si>
  <si>
    <t>ta sama data za rok</t>
  </si>
  <si>
    <t>lp</t>
  </si>
  <si>
    <t>modyfikator</t>
  </si>
  <si>
    <t>liczba</t>
  </si>
  <si>
    <t>mnożenie</t>
  </si>
  <si>
    <t>Zawodnik</t>
  </si>
  <si>
    <t>Sport</t>
  </si>
  <si>
    <t>Piłka nożna</t>
  </si>
  <si>
    <t>Koszykówka</t>
  </si>
  <si>
    <t>Siatkówka</t>
  </si>
  <si>
    <t>Skoki narciarskie</t>
  </si>
  <si>
    <t>Bobsleje</t>
  </si>
  <si>
    <t>Hokej</t>
  </si>
  <si>
    <t>Ile piłkarzy</t>
  </si>
  <si>
    <t>a</t>
  </si>
  <si>
    <t>b</t>
  </si>
  <si>
    <t>max</t>
  </si>
  <si>
    <t>przychód</t>
  </si>
  <si>
    <t>ŚREDNIA</t>
  </si>
  <si>
    <t>koszt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</si>
</sst>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zł-415]_-;\-* #,##0.00\ [$zł-415]_-;_-* &quot;-&quot;??\ [$zł-415]_-;_-@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2EAAB4"/>
      <name val="Calibri"/>
      <family val="2"/>
      <charset val="238"/>
    </font>
    <font>
      <sz val="10"/>
      <color rgb="FF595959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0"/>
      <color rgb="FF59595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E4DFEC"/>
        <bgColor rgb="FFE4DF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BFBFBF"/>
      </bottom>
      <diagonal/>
    </border>
    <border>
      <left/>
      <right style="thin">
        <color rgb="FFFFFFFF"/>
      </right>
      <top style="thin">
        <color rgb="FFFFFFFF"/>
      </top>
      <bottom style="thick">
        <color rgb="FFBFBFBF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0" xfId="1" applyFont="1"/>
    <xf numFmtId="0" fontId="8" fillId="0" borderId="0" xfId="1" applyFont="1"/>
    <xf numFmtId="0" fontId="7" fillId="4" borderId="0" xfId="1" applyFont="1" applyFill="1"/>
    <xf numFmtId="0" fontId="9" fillId="5" borderId="2" xfId="1" applyFont="1" applyFill="1" applyBorder="1" applyAlignment="1">
      <alignment horizontal="center" vertical="center" wrapText="1"/>
    </xf>
    <xf numFmtId="164" fontId="6" fillId="0" borderId="3" xfId="1" applyNumberFormat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10" fillId="0" borderId="3" xfId="1" applyFont="1" applyBorder="1" applyAlignment="1">
      <alignment vertical="center"/>
    </xf>
    <xf numFmtId="0" fontId="7" fillId="6" borderId="3" xfId="1" applyFont="1" applyFill="1" applyBorder="1" applyAlignment="1">
      <alignment vertical="center"/>
    </xf>
    <xf numFmtId="1" fontId="6" fillId="0" borderId="3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1" fontId="6" fillId="0" borderId="3" xfId="1" applyNumberFormat="1" applyFont="1" applyBorder="1" applyAlignment="1">
      <alignment vertical="center" wrapText="1"/>
    </xf>
    <xf numFmtId="165" fontId="6" fillId="0" borderId="3" xfId="1" applyNumberFormat="1" applyFont="1" applyBorder="1" applyAlignment="1">
      <alignment vertical="center"/>
    </xf>
    <xf numFmtId="165" fontId="6" fillId="0" borderId="4" xfId="1" applyNumberFormat="1" applyFont="1" applyBorder="1" applyAlignment="1">
      <alignment vertical="center"/>
    </xf>
    <xf numFmtId="165" fontId="6" fillId="0" borderId="3" xfId="1" applyNumberFormat="1" applyFont="1" applyBorder="1" applyAlignment="1">
      <alignment horizontal="right" vertical="center"/>
    </xf>
    <xf numFmtId="14" fontId="6" fillId="0" borderId="3" xfId="1" applyNumberFormat="1" applyFont="1" applyBorder="1" applyAlignment="1">
      <alignment vertical="center"/>
    </xf>
    <xf numFmtId="14" fontId="6" fillId="0" borderId="3" xfId="1" applyNumberFormat="1" applyFont="1" applyBorder="1" applyAlignment="1">
      <alignment horizontal="right" vertical="center"/>
    </xf>
    <xf numFmtId="2" fontId="7" fillId="6" borderId="3" xfId="1" applyNumberFormat="1" applyFont="1" applyFill="1" applyBorder="1" applyAlignment="1">
      <alignment vertical="center"/>
    </xf>
    <xf numFmtId="165" fontId="7" fillId="6" borderId="3" xfId="1" applyNumberFormat="1" applyFont="1" applyFill="1" applyBorder="1" applyAlignment="1">
      <alignment vertical="center"/>
    </xf>
    <xf numFmtId="0" fontId="7" fillId="6" borderId="3" xfId="1" applyFont="1" applyFill="1" applyBorder="1" applyAlignment="1">
      <alignment vertical="center" wrapText="1"/>
    </xf>
    <xf numFmtId="14" fontId="7" fillId="6" borderId="3" xfId="1" applyNumberFormat="1" applyFont="1" applyFill="1" applyBorder="1" applyAlignment="1">
      <alignment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49357</xdr:colOff>
      <xdr:row>0</xdr:row>
      <xdr:rowOff>58016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67766" y="58016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/>
            <a:t>W tabelce</a:t>
          </a:r>
          <a:r>
            <a:rPr lang="pl-PL" sz="1100" b="0" baseline="0"/>
            <a:t> podano liczbe zamówień różnych sklepów w różnych miesiącach. w kolumnie I zsumuj dane z wierszy, a potem zsumuj te sumy w komórce I17</a:t>
          </a:r>
          <a:endParaRPr sz="1100" b="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6179D82C-5DD6-4FC8-A907-436396236A82}"/>
            </a:ext>
          </a:extLst>
        </xdr:cNvPr>
        <xdr:cNvSpPr txBox="1"/>
      </xdr:nvSpPr>
      <xdr:spPr>
        <a:xfrm>
          <a:off x="4400550" y="3810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 kolumnie E napisz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analogiczną datę do kolumny D, ale za rok (365 dni).</a:t>
          </a: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5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DCA776AC-DB15-41E2-BE35-0A34B460621B}"/>
            </a:ext>
          </a:extLst>
        </xdr:cNvPr>
        <xdr:cNvSpPr txBox="1"/>
      </xdr:nvSpPr>
      <xdr:spPr>
        <a:xfrm>
          <a:off x="5486400" y="952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kolumnie G wypisz liczby z kolumny F, pomnożone przez modyfikator E. W komórce G16 zrób sumę z kolumny G.</a:t>
          </a: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8DDB375C-FB5E-460F-9DDF-DE3D47D3938D}"/>
            </a:ext>
          </a:extLst>
        </xdr:cNvPr>
        <xdr:cNvSpPr txBox="1"/>
      </xdr:nvSpPr>
      <xdr:spPr>
        <a:xfrm>
          <a:off x="4638675" y="571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Policz w komórce F5, ilu jest piłkarzy.</a:t>
          </a:r>
          <a:endParaRPr sz="1400"/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17AB132-D43A-43DA-9928-DCF2918BBFA2}"/>
            </a:ext>
          </a:extLst>
        </xdr:cNvPr>
        <xdr:cNvSpPr txBox="1"/>
      </xdr:nvSpPr>
      <xdr:spPr>
        <a:xfrm>
          <a:off x="4391025" y="7620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Oblicz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sumy z kolumn D, E i F.</a:t>
          </a:r>
          <a:endParaRPr sz="1400"/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A63E5C53-38A5-4B77-9C2E-909AC7361922}"/>
            </a:ext>
          </a:extLst>
        </xdr:cNvPr>
        <xdr:cNvSpPr txBox="1"/>
      </xdr:nvSpPr>
      <xdr:spPr>
        <a:xfrm>
          <a:off x="4267200" y="571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Oblicz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sumy z kolumn D i E, a potem znajdź maksimum w komórce F13</a:t>
          </a:r>
          <a:endParaRPr sz="1400"/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35156F2B-CE94-42EE-B556-4450F089ED7A}"/>
            </a:ext>
          </a:extLst>
        </xdr:cNvPr>
        <xdr:cNvSpPr txBox="1"/>
      </xdr:nvSpPr>
      <xdr:spPr>
        <a:xfrm>
          <a:off x="5210175" y="571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Oblicz zysk odejmując koszte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od przychodu w kolumnie F. Potem oblicz sumę z kolumny F w komórce F10.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</xdr:row>
      <xdr:rowOff>47625</xdr:rowOff>
    </xdr:from>
    <xdr:ext cx="5286375" cy="8667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47775" y="238125"/>
          <a:ext cx="5286375" cy="86677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Pewna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firma obsługuje klientów z Azjii. Ilu klientów firmy pochodzi z Wietnamu? Wynik zapisz w F9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1</xdr:rowOff>
    </xdr:from>
    <xdr:ext cx="5286375" cy="9334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791200" y="381001"/>
          <a:ext cx="5286375" cy="9334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Firma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z ćiwczenia 2 postanowiła wstępnie obliczyć zysk jaki uzyska. Postanowiła wliczyć jednak tylko duże zamówienia (od 100 000 złotych), gdyż małe są mniej pewne. Oblicz sumę zysków powyżej 100 000 zł w komórce G4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5286375" cy="14573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486400" y="3810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Wyszukaj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w tabeli klienta o imieniu Piotr, i wypisz jego nazwisko w H4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633B65B-C578-4957-A5A5-5618F05AF898}"/>
            </a:ext>
          </a:extLst>
        </xdr:cNvPr>
        <xdr:cNvSpPr txBox="1"/>
      </xdr:nvSpPr>
      <xdr:spPr>
        <a:xfrm>
          <a:off x="5486400" y="571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tabelce widzimy stan magazynów w pewnej firmie. W kolumnie H zrób sumę z wiersza, a w H15 zrób średnią z tych sum.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3</xdr:row>
      <xdr:rowOff>9525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CA30EC39-8C40-4C2B-9114-A8FB7B4E420E}"/>
            </a:ext>
          </a:extLst>
        </xdr:cNvPr>
        <xdr:cNvSpPr txBox="1"/>
      </xdr:nvSpPr>
      <xdr:spPr>
        <a:xfrm>
          <a:off x="6115050" y="581025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kolumnie G wypisz maximum z wiersza, a potem wypisz minimum z kolumny G w komórce I5</a:t>
          </a: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CC8C4EEA-F05D-48DE-8862-02E062205037}"/>
            </a:ext>
          </a:extLst>
        </xdr:cNvPr>
        <xdr:cNvSpPr txBox="1"/>
      </xdr:nvSpPr>
      <xdr:spPr>
        <a:xfrm>
          <a:off x="4048125" y="190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 komórce E3 policz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ilu adwokatów ma honorarium poniżej 1000000 zł.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BD88EF07-EDE8-4A2E-BD9D-2A40D3B4892B}"/>
            </a:ext>
          </a:extLst>
        </xdr:cNvPr>
        <xdr:cNvSpPr txBox="1"/>
      </xdr:nvSpPr>
      <xdr:spPr>
        <a:xfrm>
          <a:off x="5381625" y="3810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komórce G4 znajdź miaksymalną liczbę medali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63ABCA3D-5228-4851-A7E8-A9A8067D8DC5}"/>
            </a:ext>
          </a:extLst>
        </xdr:cNvPr>
        <xdr:cNvSpPr txBox="1"/>
      </xdr:nvSpPr>
      <xdr:spPr>
        <a:xfrm>
          <a:off x="4876800" y="19050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b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</a:br>
          <a:r>
            <a:rPr lang="pl-PL" sz="1100" b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w</a:t>
          </a:r>
          <a:r>
            <a:rPr lang="pl-PL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kolumnie G wypisz łącznie Imię, Drugie Imię i Nazwisko poodzielane spacjami.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991"/>
  <sheetViews>
    <sheetView zoomScale="140" zoomScaleNormal="140" workbookViewId="0">
      <selection activeCell="C7" sqref="C7"/>
    </sheetView>
  </sheetViews>
  <sheetFormatPr defaultColWidth="14.42578125" defaultRowHeight="15" customHeight="1" x14ac:dyDescent="0.25"/>
  <cols>
    <col min="1" max="1" width="9.140625" style="2" customWidth="1"/>
    <col min="2" max="2" width="14.42578125" style="2" customWidth="1"/>
    <col min="3" max="3" width="36" style="2" customWidth="1"/>
    <col min="4" max="4" width="9.140625" style="2" customWidth="1"/>
    <col min="5" max="5" width="35.28515625" style="2" bestFit="1" customWidth="1"/>
    <col min="6" max="6" width="9.140625" style="2" customWidth="1"/>
    <col min="7" max="7" width="10.28515625" style="2" bestFit="1" customWidth="1"/>
    <col min="8" max="26" width="8.7109375" style="2" customWidth="1"/>
    <col min="27" max="16384" width="14.42578125" style="2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3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4">
        <v>1</v>
      </c>
      <c r="C3" s="5" t="str">
        <f>IF('1'!H14=3779,"OK","UPSS...")</f>
        <v>UPSS...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>
        <v>2</v>
      </c>
      <c r="C4" s="5" t="str">
        <f>IF('2'!F9=3,"OK","UPSS...")</f>
        <v>UPSS...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4">
        <v>3</v>
      </c>
      <c r="C5" s="5" t="str">
        <f>IF('3'!G4=2400000,"OK","UPSS...")</f>
        <v>UPSS...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4">
        <v>4</v>
      </c>
      <c r="C6" s="5" t="str">
        <f>IF('4'!H4="Matejko","OK","UPSS...")</f>
        <v>UPSS...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4">
        <v>5</v>
      </c>
      <c r="C7" s="5" t="str">
        <f>IF('5'!$H$15=1342,"OK","UPSS...")</f>
        <v>UPSS...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4">
        <v>6</v>
      </c>
      <c r="C8" s="5" t="str">
        <f>IF('6'!$I$5=7,"OK","UPSS...")</f>
        <v>UPSS...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4">
        <v>7</v>
      </c>
      <c r="C9" s="5" t="str">
        <f>IF('7'!$E$3=7,"OK","UPSS...")</f>
        <v>UPSS...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4">
        <v>8</v>
      </c>
      <c r="C10" s="5" t="str">
        <f>IF('8'!F4=10,"OK","UPSS...")</f>
        <v>UPSS...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4">
        <v>9</v>
      </c>
      <c r="C11" s="5" t="str">
        <f>IF('9'!G3="Jan Marek Maniewski","OK","UPSS...")</f>
        <v>UPSS...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4">
        <v>10</v>
      </c>
      <c r="C12" s="5" t="str">
        <f>IF('10'!E5='10'!D5+365,"OK","UPSS...")</f>
        <v>UPSS...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4">
        <v>11</v>
      </c>
      <c r="C13" s="5" t="str">
        <f>IF('11'!$G$16=93.17,"OK","UPSS...")</f>
        <v>UPSS...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4">
        <v>12</v>
      </c>
      <c r="C14" s="5" t="str">
        <f>IF('12'!F5=2,"OK","UPSS...")</f>
        <v>UPSS...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4">
        <v>13</v>
      </c>
      <c r="C15" s="5" t="str">
        <f>IF('13'!E13=6637,"OK","UPSS...")</f>
        <v>UPSS...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4">
        <v>14</v>
      </c>
      <c r="C16" s="5" t="str">
        <f>IF('14'!$F$13=95,"OK","UPSS...")</f>
        <v>UPSS...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4">
        <v>15</v>
      </c>
      <c r="C17" s="5" t="str">
        <f>IF('15'!$F$10=-23390,"OK","UPSS...")</f>
        <v>UPSS...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sheetProtection selectLockedCells="1" selectUnlockedCells="1"/>
  <conditionalFormatting sqref="C3:C17">
    <cfRule type="containsText" dxfId="2" priority="1" operator="containsText" text="UPSS...">
      <formula>NOT(ISERROR(SEARCH(("UPSS..."),(C3))))</formula>
    </cfRule>
    <cfRule type="containsText" dxfId="1" priority="2" operator="containsText" text="ok">
      <formula>NOT(ISERROR(SEARCH(("ok"),(C3))))</formula>
    </cfRule>
    <cfRule type="containsText" dxfId="0" priority="3" operator="containsText" text="POSTARAJ">
      <formula>NOT(ISERROR(SEARCH(("POSTARAJ"),(C3))))</formula>
    </cfRule>
  </conditionalFormatting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2:G6"/>
  <sheetViews>
    <sheetView workbookViewId="0">
      <selection activeCell="G3" sqref="G3"/>
    </sheetView>
  </sheetViews>
  <sheetFormatPr defaultRowHeight="15" x14ac:dyDescent="0.25"/>
  <cols>
    <col min="6" max="6" width="9.5703125" bestFit="1" customWidth="1"/>
    <col min="7" max="7" width="13.85546875" customWidth="1"/>
  </cols>
  <sheetData>
    <row r="2" spans="4:7" ht="30.75" thickBot="1" x14ac:dyDescent="0.3">
      <c r="D2" s="11" t="s">
        <v>34</v>
      </c>
      <c r="E2" s="11" t="s">
        <v>79</v>
      </c>
      <c r="F2" s="11" t="s">
        <v>35</v>
      </c>
      <c r="G2" s="11" t="s">
        <v>80</v>
      </c>
    </row>
    <row r="3" spans="4:7" ht="15.75" thickTop="1" x14ac:dyDescent="0.25">
      <c r="D3" s="13" t="s">
        <v>44</v>
      </c>
      <c r="E3" s="13" t="s">
        <v>48</v>
      </c>
      <c r="F3" s="13" t="s">
        <v>76</v>
      </c>
      <c r="G3" s="27"/>
    </row>
    <row r="4" spans="4:7" x14ac:dyDescent="0.25">
      <c r="D4" s="13" t="s">
        <v>75</v>
      </c>
      <c r="E4" s="13" t="s">
        <v>46</v>
      </c>
      <c r="F4" s="13" t="s">
        <v>40</v>
      </c>
      <c r="G4" s="27"/>
    </row>
    <row r="5" spans="4:7" x14ac:dyDescent="0.25">
      <c r="D5" s="13" t="s">
        <v>49</v>
      </c>
      <c r="E5" s="13" t="s">
        <v>47</v>
      </c>
      <c r="F5" s="13" t="s">
        <v>77</v>
      </c>
      <c r="G5" s="27"/>
    </row>
    <row r="6" spans="4:7" x14ac:dyDescent="0.25">
      <c r="D6" s="13" t="s">
        <v>53</v>
      </c>
      <c r="E6" s="13" t="s">
        <v>45</v>
      </c>
      <c r="F6" s="13" t="s">
        <v>78</v>
      </c>
      <c r="G6" s="27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workbookViewId="0">
      <selection activeCell="M12" sqref="M12"/>
    </sheetView>
  </sheetViews>
  <sheetFormatPr defaultRowHeight="15" x14ac:dyDescent="0.25"/>
  <cols>
    <col min="4" max="4" width="10.42578125" bestFit="1" customWidth="1"/>
    <col min="5" max="5" width="10.140625" bestFit="1" customWidth="1"/>
  </cols>
  <sheetData>
    <row r="1" spans="1:5" x14ac:dyDescent="0.25">
      <c r="A1" t="s">
        <v>81</v>
      </c>
    </row>
    <row r="3" spans="1:5" ht="45.75" thickBot="1" x14ac:dyDescent="0.3">
      <c r="D3" s="11" t="s">
        <v>82</v>
      </c>
      <c r="E3" s="11" t="s">
        <v>83</v>
      </c>
    </row>
    <row r="4" spans="1:5" ht="15.75" thickTop="1" x14ac:dyDescent="0.25">
      <c r="D4" s="23">
        <v>39713</v>
      </c>
      <c r="E4" s="28"/>
    </row>
    <row r="5" spans="1:5" x14ac:dyDescent="0.25">
      <c r="D5" s="24">
        <v>30772</v>
      </c>
      <c r="E5" s="28"/>
    </row>
    <row r="6" spans="1:5" x14ac:dyDescent="0.25">
      <c r="D6" s="23">
        <v>33759</v>
      </c>
      <c r="E6" s="28"/>
    </row>
    <row r="7" spans="1:5" x14ac:dyDescent="0.25">
      <c r="D7" s="23">
        <v>19849</v>
      </c>
      <c r="E7" s="28"/>
    </row>
    <row r="8" spans="1:5" x14ac:dyDescent="0.25">
      <c r="D8" s="23">
        <v>36513</v>
      </c>
      <c r="E8" s="28"/>
    </row>
    <row r="9" spans="1:5" x14ac:dyDescent="0.25">
      <c r="D9" s="24">
        <f ca="1">TODAY()</f>
        <v>45431</v>
      </c>
      <c r="E9" s="2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6:G17"/>
  <sheetViews>
    <sheetView workbookViewId="0">
      <selection activeCell="G16" sqref="G16"/>
    </sheetView>
  </sheetViews>
  <sheetFormatPr defaultRowHeight="15" x14ac:dyDescent="0.25"/>
  <cols>
    <col min="5" max="5" width="12.7109375" customWidth="1"/>
    <col min="6" max="6" width="9.42578125" customWidth="1"/>
    <col min="7" max="7" width="10.42578125" customWidth="1"/>
  </cols>
  <sheetData>
    <row r="6" spans="4:7" ht="15.75" thickBot="1" x14ac:dyDescent="0.3">
      <c r="D6" s="11" t="s">
        <v>84</v>
      </c>
      <c r="E6" s="11" t="s">
        <v>85</v>
      </c>
      <c r="F6" s="11" t="s">
        <v>86</v>
      </c>
      <c r="G6" s="11" t="s">
        <v>87</v>
      </c>
    </row>
    <row r="7" spans="4:7" ht="15.75" thickTop="1" x14ac:dyDescent="0.25">
      <c r="D7" s="13">
        <v>1</v>
      </c>
      <c r="E7" s="13">
        <v>5</v>
      </c>
      <c r="F7" s="13">
        <v>2</v>
      </c>
      <c r="G7" s="16"/>
    </row>
    <row r="8" spans="4:7" x14ac:dyDescent="0.25">
      <c r="D8" s="13">
        <v>2</v>
      </c>
      <c r="E8" s="14">
        <v>0.5</v>
      </c>
      <c r="F8" s="14">
        <v>3</v>
      </c>
      <c r="G8" s="16"/>
    </row>
    <row r="9" spans="4:7" x14ac:dyDescent="0.25">
      <c r="D9" s="13">
        <v>3</v>
      </c>
      <c r="E9" s="13">
        <v>7</v>
      </c>
      <c r="F9" s="13">
        <v>4</v>
      </c>
      <c r="G9" s="16"/>
    </row>
    <row r="10" spans="4:7" x14ac:dyDescent="0.25">
      <c r="D10" s="13">
        <v>4</v>
      </c>
      <c r="E10" s="13">
        <v>3</v>
      </c>
      <c r="F10" s="13">
        <v>12</v>
      </c>
      <c r="G10" s="16"/>
    </row>
    <row r="11" spans="4:7" x14ac:dyDescent="0.25">
      <c r="D11" s="13">
        <v>5</v>
      </c>
      <c r="E11" s="13">
        <v>0.7</v>
      </c>
      <c r="F11" s="13">
        <v>0.5</v>
      </c>
      <c r="G11" s="16"/>
    </row>
    <row r="12" spans="4:7" x14ac:dyDescent="0.25">
      <c r="D12" s="13">
        <v>6</v>
      </c>
      <c r="E12" s="14">
        <v>2</v>
      </c>
      <c r="F12" s="14">
        <v>6</v>
      </c>
      <c r="G12" s="16"/>
    </row>
    <row r="13" spans="4:7" x14ac:dyDescent="0.25">
      <c r="D13" s="13">
        <v>7</v>
      </c>
      <c r="E13" s="13">
        <v>1</v>
      </c>
      <c r="F13" s="13">
        <v>2</v>
      </c>
      <c r="G13" s="16"/>
    </row>
    <row r="14" spans="4:7" x14ac:dyDescent="0.25">
      <c r="D14" s="13">
        <v>8</v>
      </c>
      <c r="E14" s="13">
        <v>0</v>
      </c>
      <c r="F14" s="13">
        <v>3</v>
      </c>
      <c r="G14" s="16"/>
    </row>
    <row r="15" spans="4:7" x14ac:dyDescent="0.25">
      <c r="D15" s="13">
        <v>9</v>
      </c>
      <c r="E15" s="14">
        <v>4</v>
      </c>
      <c r="F15" s="14">
        <v>0.83</v>
      </c>
      <c r="G15" s="16"/>
    </row>
    <row r="16" spans="4:7" ht="15.75" thickBot="1" x14ac:dyDescent="0.3">
      <c r="F16" s="11" t="s">
        <v>15</v>
      </c>
      <c r="G16" s="25"/>
    </row>
    <row r="17" ht="15.75" thickTop="1" x14ac:dyDescent="0.25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B53C-ABCB-4E3A-A464-F8F434A290C5}">
  <dimension ref="D4:F14"/>
  <sheetViews>
    <sheetView workbookViewId="0">
      <selection activeCell="F5" sqref="F5"/>
    </sheetView>
  </sheetViews>
  <sheetFormatPr defaultRowHeight="15" x14ac:dyDescent="0.25"/>
  <cols>
    <col min="4" max="4" width="10.7109375" customWidth="1"/>
    <col min="5" max="5" width="14.7109375" bestFit="1" customWidth="1"/>
  </cols>
  <sheetData>
    <row r="4" spans="4:6" ht="30.75" thickBot="1" x14ac:dyDescent="0.3">
      <c r="D4" s="11" t="s">
        <v>88</v>
      </c>
      <c r="E4" s="11" t="s">
        <v>89</v>
      </c>
      <c r="F4" s="11" t="s">
        <v>96</v>
      </c>
    </row>
    <row r="5" spans="4:6" ht="15.75" thickTop="1" x14ac:dyDescent="0.25">
      <c r="D5" s="13">
        <v>1</v>
      </c>
      <c r="E5" s="19" t="s">
        <v>90</v>
      </c>
      <c r="F5" s="16"/>
    </row>
    <row r="6" spans="4:6" x14ac:dyDescent="0.25">
      <c r="D6" s="13">
        <v>2</v>
      </c>
      <c r="E6" s="17" t="s">
        <v>91</v>
      </c>
    </row>
    <row r="7" spans="4:6" x14ac:dyDescent="0.25">
      <c r="D7" s="13">
        <v>3</v>
      </c>
      <c r="E7" s="17" t="s">
        <v>90</v>
      </c>
    </row>
    <row r="8" spans="4:6" x14ac:dyDescent="0.25">
      <c r="D8" s="13">
        <v>4</v>
      </c>
      <c r="E8" s="17" t="s">
        <v>92</v>
      </c>
    </row>
    <row r="9" spans="4:6" x14ac:dyDescent="0.25">
      <c r="D9" s="13">
        <v>5</v>
      </c>
      <c r="E9" s="17" t="s">
        <v>93</v>
      </c>
    </row>
    <row r="10" spans="4:6" x14ac:dyDescent="0.25">
      <c r="D10" s="13">
        <v>6</v>
      </c>
      <c r="E10" s="17" t="s">
        <v>94</v>
      </c>
    </row>
    <row r="11" spans="4:6" x14ac:dyDescent="0.25">
      <c r="D11" s="18">
        <v>7</v>
      </c>
      <c r="E11" s="17" t="s">
        <v>95</v>
      </c>
    </row>
    <row r="12" spans="4:6" x14ac:dyDescent="0.25">
      <c r="D12" s="13">
        <v>8</v>
      </c>
      <c r="E12" s="17" t="s">
        <v>91</v>
      </c>
    </row>
    <row r="13" spans="4:6" x14ac:dyDescent="0.25">
      <c r="D13" s="13">
        <v>9</v>
      </c>
      <c r="E13" s="17" t="s">
        <v>93</v>
      </c>
    </row>
    <row r="14" spans="4:6" x14ac:dyDescent="0.25">
      <c r="D14" s="13">
        <v>10</v>
      </c>
      <c r="E14" s="17" t="s">
        <v>92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8A68-720C-450A-AAE9-EEF1965B1DE6}">
  <dimension ref="D5:F13"/>
  <sheetViews>
    <sheetView workbookViewId="0">
      <selection activeCell="F13" sqref="F13"/>
    </sheetView>
  </sheetViews>
  <sheetFormatPr defaultRowHeight="15" x14ac:dyDescent="0.25"/>
  <cols>
    <col min="4" max="4" width="9.42578125" bestFit="1" customWidth="1"/>
    <col min="5" max="5" width="10.42578125" bestFit="1" customWidth="1"/>
    <col min="6" max="6" width="9.42578125" bestFit="1" customWidth="1"/>
  </cols>
  <sheetData>
    <row r="5" spans="4:6" ht="15.75" thickBot="1" x14ac:dyDescent="0.3">
      <c r="D5" s="11">
        <v>2020</v>
      </c>
      <c r="E5" s="11">
        <v>2021</v>
      </c>
      <c r="F5" s="11">
        <v>2022</v>
      </c>
    </row>
    <row r="6" spans="4:6" ht="15.75" thickTop="1" x14ac:dyDescent="0.25">
      <c r="D6" s="20">
        <v>345</v>
      </c>
      <c r="E6" s="20">
        <v>664</v>
      </c>
      <c r="F6" s="20">
        <v>552</v>
      </c>
    </row>
    <row r="7" spans="4:6" x14ac:dyDescent="0.25">
      <c r="D7" s="22">
        <v>225</v>
      </c>
      <c r="E7" s="22">
        <v>3367</v>
      </c>
      <c r="F7" s="22">
        <v>662</v>
      </c>
    </row>
    <row r="8" spans="4:6" x14ac:dyDescent="0.25">
      <c r="D8" s="20">
        <v>334</v>
      </c>
      <c r="E8" s="20">
        <v>366</v>
      </c>
      <c r="F8" s="20">
        <v>777</v>
      </c>
    </row>
    <row r="9" spans="4:6" x14ac:dyDescent="0.25">
      <c r="D9" s="20">
        <v>525</v>
      </c>
      <c r="E9" s="20">
        <v>1115</v>
      </c>
      <c r="F9" s="20">
        <v>1155</v>
      </c>
    </row>
    <row r="10" spans="4:6" x14ac:dyDescent="0.25">
      <c r="D10" s="20">
        <v>1233</v>
      </c>
      <c r="E10" s="20">
        <v>235</v>
      </c>
      <c r="F10" s="20">
        <v>2226</v>
      </c>
    </row>
    <row r="11" spans="4:6" x14ac:dyDescent="0.25">
      <c r="D11" s="22">
        <v>5353</v>
      </c>
      <c r="E11" s="22">
        <v>267</v>
      </c>
      <c r="F11" s="22">
        <v>156</v>
      </c>
    </row>
    <row r="12" spans="4:6" x14ac:dyDescent="0.25">
      <c r="D12" s="20">
        <v>52</v>
      </c>
      <c r="E12" s="20">
        <v>623</v>
      </c>
      <c r="F12" s="20">
        <v>633</v>
      </c>
    </row>
    <row r="13" spans="4:6" x14ac:dyDescent="0.25">
      <c r="D13" s="26"/>
      <c r="E13" s="26"/>
      <c r="F13" s="2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35B8-59E7-4D24-AD6D-0EB68C866B3E}">
  <dimension ref="D5:F14"/>
  <sheetViews>
    <sheetView workbookViewId="0">
      <selection activeCell="F13" sqref="F13"/>
    </sheetView>
  </sheetViews>
  <sheetFormatPr defaultRowHeight="15" x14ac:dyDescent="0.25"/>
  <sheetData>
    <row r="5" spans="4:6" ht="15.75" thickBot="1" x14ac:dyDescent="0.3">
      <c r="D5" s="11" t="s">
        <v>97</v>
      </c>
      <c r="E5" s="11" t="s">
        <v>98</v>
      </c>
      <c r="F5" s="11" t="s">
        <v>15</v>
      </c>
    </row>
    <row r="6" spans="4:6" ht="15.75" thickTop="1" x14ac:dyDescent="0.25">
      <c r="D6" s="13">
        <v>34</v>
      </c>
      <c r="E6" s="13">
        <v>42</v>
      </c>
      <c r="F6" s="16"/>
    </row>
    <row r="7" spans="4:6" x14ac:dyDescent="0.25">
      <c r="D7" s="13">
        <v>25</v>
      </c>
      <c r="E7" s="14">
        <v>35</v>
      </c>
      <c r="F7" s="16"/>
    </row>
    <row r="8" spans="4:6" x14ac:dyDescent="0.25">
      <c r="D8" s="13">
        <v>11</v>
      </c>
      <c r="E8" s="13">
        <v>25</v>
      </c>
      <c r="F8" s="16"/>
    </row>
    <row r="9" spans="4:6" x14ac:dyDescent="0.25">
      <c r="D9" s="13">
        <v>63</v>
      </c>
      <c r="E9" s="13">
        <v>13</v>
      </c>
      <c r="F9" s="16"/>
    </row>
    <row r="10" spans="4:6" x14ac:dyDescent="0.25">
      <c r="D10" s="13">
        <v>56</v>
      </c>
      <c r="E10" s="13">
        <v>14</v>
      </c>
      <c r="F10" s="16"/>
    </row>
    <row r="11" spans="4:6" x14ac:dyDescent="0.25">
      <c r="D11" s="13">
        <v>23</v>
      </c>
      <c r="E11" s="14">
        <v>24</v>
      </c>
      <c r="F11" s="16"/>
    </row>
    <row r="12" spans="4:6" x14ac:dyDescent="0.25">
      <c r="D12" s="13">
        <v>53</v>
      </c>
      <c r="E12" s="13">
        <v>42</v>
      </c>
      <c r="F12" s="16"/>
    </row>
    <row r="13" spans="4:6" ht="15.75" thickBot="1" x14ac:dyDescent="0.3">
      <c r="E13" s="11" t="s">
        <v>99</v>
      </c>
      <c r="F13" s="16"/>
    </row>
    <row r="14" spans="4:6" ht="15.75" thickTop="1" x14ac:dyDescent="0.25"/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4182-14B8-4BF1-8A0C-D74B303A65E5}">
  <dimension ref="D4:F11"/>
  <sheetViews>
    <sheetView workbookViewId="0">
      <selection activeCell="F5" sqref="F5"/>
    </sheetView>
  </sheetViews>
  <sheetFormatPr defaultRowHeight="15" x14ac:dyDescent="0.25"/>
  <cols>
    <col min="4" max="4" width="9.42578125" bestFit="1" customWidth="1"/>
    <col min="5" max="5" width="10.42578125" bestFit="1" customWidth="1"/>
    <col min="6" max="6" width="12.5703125" customWidth="1"/>
  </cols>
  <sheetData>
    <row r="4" spans="4:6" ht="15.75" thickBot="1" x14ac:dyDescent="0.3">
      <c r="D4" s="11" t="s">
        <v>100</v>
      </c>
      <c r="E4" s="11" t="s">
        <v>102</v>
      </c>
      <c r="F4" s="11" t="s">
        <v>27</v>
      </c>
    </row>
    <row r="5" spans="4:6" ht="15.75" thickTop="1" x14ac:dyDescent="0.25">
      <c r="D5" s="20">
        <v>3560</v>
      </c>
      <c r="E5" s="20">
        <v>230</v>
      </c>
      <c r="F5" s="26"/>
    </row>
    <row r="6" spans="4:6" x14ac:dyDescent="0.25">
      <c r="D6" s="22">
        <v>2420</v>
      </c>
      <c r="E6" s="22">
        <v>220</v>
      </c>
      <c r="F6" s="26"/>
    </row>
    <row r="7" spans="4:6" x14ac:dyDescent="0.25">
      <c r="D7" s="20">
        <v>1220</v>
      </c>
      <c r="E7" s="20">
        <v>5320</v>
      </c>
      <c r="F7" s="26"/>
    </row>
    <row r="8" spans="4:6" x14ac:dyDescent="0.25">
      <c r="D8" s="20">
        <v>230</v>
      </c>
      <c r="E8" s="20">
        <v>1240</v>
      </c>
      <c r="F8" s="26"/>
    </row>
    <row r="9" spans="4:6" x14ac:dyDescent="0.25">
      <c r="D9" s="20">
        <v>430</v>
      </c>
      <c r="E9" s="20">
        <v>24240</v>
      </c>
      <c r="F9" s="26"/>
    </row>
    <row r="10" spans="4:6" ht="15.75" thickBot="1" x14ac:dyDescent="0.3">
      <c r="E10" s="11" t="s">
        <v>2</v>
      </c>
      <c r="F10" s="26"/>
    </row>
    <row r="11" spans="4:6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tabSelected="1" zoomScale="110" zoomScaleNormal="110" workbookViewId="0">
      <selection activeCell="H17" sqref="H17"/>
    </sheetView>
  </sheetViews>
  <sheetFormatPr defaultColWidth="14.42578125" defaultRowHeight="15" customHeight="1" x14ac:dyDescent="0.25"/>
  <cols>
    <col min="1" max="1" width="13.42578125" style="2" customWidth="1"/>
    <col min="2" max="2" width="22.140625" style="2" bestFit="1" customWidth="1"/>
    <col min="3" max="3" width="27" style="2" customWidth="1"/>
    <col min="4" max="4" width="13" style="2" customWidth="1"/>
    <col min="5" max="11" width="14.28515625" style="2" customWidth="1"/>
    <col min="12" max="25" width="11.42578125" style="2" customWidth="1"/>
    <col min="26" max="16384" width="14.42578125" style="2"/>
  </cols>
  <sheetData>
    <row r="1" spans="1:25" ht="12.75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2.75" customHeight="1" thickBot="1" x14ac:dyDescent="0.3">
      <c r="A10" s="10"/>
      <c r="B10" s="11" t="s">
        <v>3</v>
      </c>
      <c r="C10" s="11" t="s">
        <v>10</v>
      </c>
      <c r="D10" s="11" t="s">
        <v>11</v>
      </c>
      <c r="E10" s="11" t="s">
        <v>12</v>
      </c>
      <c r="F10" s="11" t="s">
        <v>13</v>
      </c>
      <c r="G10" s="11" t="s">
        <v>14</v>
      </c>
      <c r="H10" s="11" t="s">
        <v>15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" customHeight="1" thickTop="1" x14ac:dyDescent="0.25">
      <c r="A11" s="8"/>
      <c r="B11" s="12" t="s">
        <v>4</v>
      </c>
      <c r="C11" s="13">
        <v>57347</v>
      </c>
      <c r="D11" s="13">
        <v>5789</v>
      </c>
      <c r="E11" s="13">
        <v>1414</v>
      </c>
      <c r="F11" s="13">
        <v>0</v>
      </c>
      <c r="G11" s="13">
        <v>3131</v>
      </c>
      <c r="H11" s="1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25">
      <c r="A12" s="8"/>
      <c r="B12" s="12" t="s">
        <v>5</v>
      </c>
      <c r="C12" s="14">
        <v>14367</v>
      </c>
      <c r="D12" s="14">
        <v>3345</v>
      </c>
      <c r="E12" s="14">
        <v>124</v>
      </c>
      <c r="F12" s="14">
        <v>242</v>
      </c>
      <c r="G12" s="14">
        <v>313</v>
      </c>
      <c r="H12" s="1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25">
      <c r="A13" s="8"/>
      <c r="B13" s="12" t="s">
        <v>6</v>
      </c>
      <c r="C13" s="13">
        <v>6467</v>
      </c>
      <c r="D13" s="13">
        <v>322</v>
      </c>
      <c r="E13" s="13">
        <v>222</v>
      </c>
      <c r="F13" s="13">
        <v>0</v>
      </c>
      <c r="G13" s="13">
        <v>22245</v>
      </c>
      <c r="H13" s="1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customHeight="1" x14ac:dyDescent="0.25">
      <c r="A14" s="8"/>
      <c r="B14" s="12" t="s">
        <v>7</v>
      </c>
      <c r="C14" s="13">
        <v>899</v>
      </c>
      <c r="D14" s="13">
        <v>668</v>
      </c>
      <c r="E14" s="13">
        <v>1434</v>
      </c>
      <c r="F14" s="13">
        <v>0</v>
      </c>
      <c r="G14" s="13">
        <v>778</v>
      </c>
      <c r="H14" s="1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25">
      <c r="A15" s="8"/>
      <c r="B15" s="12" t="s">
        <v>8</v>
      </c>
      <c r="C15" s="13">
        <v>333</v>
      </c>
      <c r="D15" s="13">
        <v>1223</v>
      </c>
      <c r="E15" s="13">
        <v>1443</v>
      </c>
      <c r="F15" s="13">
        <v>424266</v>
      </c>
      <c r="G15" s="13">
        <v>1255</v>
      </c>
      <c r="H15" s="1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" customHeight="1" x14ac:dyDescent="0.25">
      <c r="A16" s="8"/>
      <c r="B16" s="12" t="s">
        <v>9</v>
      </c>
      <c r="C16" s="14">
        <v>320</v>
      </c>
      <c r="D16" s="14">
        <v>0</v>
      </c>
      <c r="E16" s="14">
        <v>3133</v>
      </c>
      <c r="F16" s="14">
        <v>0</v>
      </c>
      <c r="G16" s="14">
        <v>0</v>
      </c>
      <c r="H16" s="1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thickBot="1" x14ac:dyDescent="0.3">
      <c r="A17" s="8"/>
      <c r="B17" s="15" t="s">
        <v>2</v>
      </c>
      <c r="C17" s="16"/>
      <c r="D17" s="16"/>
      <c r="E17" s="16"/>
      <c r="F17" s="16"/>
      <c r="G17" s="16"/>
      <c r="H17" s="1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 thickTop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2.7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2.7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2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2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2.7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2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2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2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2.7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2.7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2.7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2.7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2.7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2.7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2.7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2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2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2.7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2.7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2.7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2.7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2.7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2.7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2.7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2.7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2.7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2.7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2.7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2.7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2.7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2.7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2.7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2.7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2.7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2.7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2.7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2.7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2.7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2.7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2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2.7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2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2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2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2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2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2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2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2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2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2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2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2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2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2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2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2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2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2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2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2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2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2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2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2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2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2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2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2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2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2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2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2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2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2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2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2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2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2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2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2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2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2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2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2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2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2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2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2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2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2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2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2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2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2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2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2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2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2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2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2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2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2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2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2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2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2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2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2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2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2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2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2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2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2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2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2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2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2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2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2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2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2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2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2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2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2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2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2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2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2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2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2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2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2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2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2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2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2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2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2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2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2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2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2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2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2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2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2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2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2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2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2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2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2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2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2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2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2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2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2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2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2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2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2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2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2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2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2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2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2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2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2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2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2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2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2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2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2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2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2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2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2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2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2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2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2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2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2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2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2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2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2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2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2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2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2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2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2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2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2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2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2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2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2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2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2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2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2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2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2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2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2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2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2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2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2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2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2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2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2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2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2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2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2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2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2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2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2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2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2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2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2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2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2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2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2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2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2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2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2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2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2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2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2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2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2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2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2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2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2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2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2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2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2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2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2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2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2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2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2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2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2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2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2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2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2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2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2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2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2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2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2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2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2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2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2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2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2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2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2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2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2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2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2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2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2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2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2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2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2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2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2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2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2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2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2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2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2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2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2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2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2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2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2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2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2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2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2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2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2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2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2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2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2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2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2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2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2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2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2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2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2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2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2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2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2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2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2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2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2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2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2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2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2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2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2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2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2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2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2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2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2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2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2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2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2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2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2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2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2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2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2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2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2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2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2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2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2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2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2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2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2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2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2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2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2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2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2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2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2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2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2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2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2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2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2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2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2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2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2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2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2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2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2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2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2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2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2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2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2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2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2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2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2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2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2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2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2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2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2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2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2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2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2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2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2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2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2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2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2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2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2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2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2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2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2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2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2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2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2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2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2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2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2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2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2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2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2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2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2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2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2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2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2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2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2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2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2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2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2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2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2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2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2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2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2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2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2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2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2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2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2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2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2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2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2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2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2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2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2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2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2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2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2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2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2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2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2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2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2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2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2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2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2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2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2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2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2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2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2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2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2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2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2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2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2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2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2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2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2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2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2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2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2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2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2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2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2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2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2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2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2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2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2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2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2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2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2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2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2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2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2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2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2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2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2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2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2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2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2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2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2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2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2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2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2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2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2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2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2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2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2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2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2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2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2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2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2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2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2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2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2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2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2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2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2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2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2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2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2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2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2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2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2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2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2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2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2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2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2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2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2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2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2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2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2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2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2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2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2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2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2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2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2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2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2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2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2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2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2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2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2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2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2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2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2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2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2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2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2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2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2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2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2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2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2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2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2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2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2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2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2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2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2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2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2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2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2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2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2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2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2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2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2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2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2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2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2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2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2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2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2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2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2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2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2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2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2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2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2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2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2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2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2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2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2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2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2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2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2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2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2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2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2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2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2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2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2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2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2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2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2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2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2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2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2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2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2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2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2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2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2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2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2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2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2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2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2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2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2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2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2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2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2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2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2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2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2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2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2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2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2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2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2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2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2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2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2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2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2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2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2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2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2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2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2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2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2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2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2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2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2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2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2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2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2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2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2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2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2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2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2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2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2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2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2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2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2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2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2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2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2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2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2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2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2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2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2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2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2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2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2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2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2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2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2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2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2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2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2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2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2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2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2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2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2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2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2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2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2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2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2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2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2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2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2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2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2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2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2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2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2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2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2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2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2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2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2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2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2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2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2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2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2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2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2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2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2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2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2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2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2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2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2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2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2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2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2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2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2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2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2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2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2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2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2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2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2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2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2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2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2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2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2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2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2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2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2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2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2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2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2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2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2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2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2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2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2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2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2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2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2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2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2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2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2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2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2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2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2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2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2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2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2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2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2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2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2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2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2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2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2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2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2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2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2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2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2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2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2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2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2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2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2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2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2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2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2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2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2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2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2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2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2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2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2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2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2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2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2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2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2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2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2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2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2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2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2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2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2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2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2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2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2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2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2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2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2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2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2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2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2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2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2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2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2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2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2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2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2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2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2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2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2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2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2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2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2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2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2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2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2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2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2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2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2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2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2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2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2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2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2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2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2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2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2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2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2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2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2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2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2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2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2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2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2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2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2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2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2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2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2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2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2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2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2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2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2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2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2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2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2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2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2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2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2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2.7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8:F20"/>
  <sheetViews>
    <sheetView workbookViewId="0">
      <selection activeCell="F9" sqref="F9"/>
    </sheetView>
  </sheetViews>
  <sheetFormatPr defaultRowHeight="15" x14ac:dyDescent="0.25"/>
  <cols>
    <col min="6" max="6" width="11.5703125" customWidth="1"/>
  </cols>
  <sheetData>
    <row r="8" spans="3:6" ht="45.75" thickBot="1" x14ac:dyDescent="0.3">
      <c r="C8" s="11" t="s">
        <v>16</v>
      </c>
      <c r="D8" s="11" t="s">
        <v>17</v>
      </c>
      <c r="F8" s="11" t="s">
        <v>18</v>
      </c>
    </row>
    <row r="9" spans="3:6" ht="15.75" thickTop="1" x14ac:dyDescent="0.25">
      <c r="C9" s="17">
        <v>1</v>
      </c>
      <c r="D9" s="13" t="s">
        <v>19</v>
      </c>
      <c r="F9" s="16"/>
    </row>
    <row r="10" spans="3:6" x14ac:dyDescent="0.25">
      <c r="C10" s="17">
        <v>2</v>
      </c>
      <c r="D10" s="13" t="s">
        <v>22</v>
      </c>
    </row>
    <row r="11" spans="3:6" x14ac:dyDescent="0.25">
      <c r="C11" s="17">
        <v>3</v>
      </c>
      <c r="D11" s="13" t="s">
        <v>20</v>
      </c>
    </row>
    <row r="12" spans="3:6" x14ac:dyDescent="0.25">
      <c r="C12" s="17">
        <v>4</v>
      </c>
      <c r="D12" s="13" t="s">
        <v>21</v>
      </c>
    </row>
    <row r="13" spans="3:6" x14ac:dyDescent="0.25">
      <c r="C13" s="17">
        <v>5</v>
      </c>
      <c r="D13" s="13" t="s">
        <v>19</v>
      </c>
    </row>
    <row r="14" spans="3:6" x14ac:dyDescent="0.25">
      <c r="C14" s="17">
        <v>6</v>
      </c>
      <c r="D14" s="13" t="s">
        <v>22</v>
      </c>
    </row>
    <row r="15" spans="3:6" x14ac:dyDescent="0.25">
      <c r="C15" s="17">
        <v>7</v>
      </c>
      <c r="D15" s="18" t="s">
        <v>19</v>
      </c>
    </row>
    <row r="16" spans="3:6" x14ac:dyDescent="0.25">
      <c r="C16" s="17">
        <v>8</v>
      </c>
      <c r="D16" s="13" t="s">
        <v>20</v>
      </c>
    </row>
    <row r="17" spans="3:4" x14ac:dyDescent="0.25">
      <c r="C17" s="17">
        <v>9</v>
      </c>
      <c r="D17" s="13" t="s">
        <v>23</v>
      </c>
    </row>
    <row r="18" spans="3:4" x14ac:dyDescent="0.25">
      <c r="C18" s="17">
        <v>10</v>
      </c>
      <c r="D18" s="13" t="s">
        <v>24</v>
      </c>
    </row>
    <row r="19" spans="3:4" x14ac:dyDescent="0.25">
      <c r="C19" s="17">
        <v>11</v>
      </c>
      <c r="D19" s="13" t="s">
        <v>25</v>
      </c>
    </row>
    <row r="20" spans="3:4" x14ac:dyDescent="0.25">
      <c r="C20" s="17">
        <v>12</v>
      </c>
      <c r="D20" s="14" t="s">
        <v>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G13"/>
  <sheetViews>
    <sheetView workbookViewId="0">
      <selection activeCell="G4" sqref="G4"/>
    </sheetView>
  </sheetViews>
  <sheetFormatPr defaultRowHeight="15" x14ac:dyDescent="0.25"/>
  <cols>
    <col min="4" max="4" width="16.5703125" bestFit="1" customWidth="1"/>
    <col min="5" max="5" width="14" bestFit="1" customWidth="1"/>
    <col min="7" max="7" width="10.5703125" customWidth="1"/>
  </cols>
  <sheetData>
    <row r="3" spans="2:7" ht="45.75" thickBot="1" x14ac:dyDescent="0.3">
      <c r="B3" s="11" t="s">
        <v>16</v>
      </c>
      <c r="C3" s="11" t="s">
        <v>17</v>
      </c>
      <c r="D3" s="11" t="s">
        <v>28</v>
      </c>
      <c r="E3" s="11" t="s">
        <v>27</v>
      </c>
      <c r="G3" s="11" t="s">
        <v>33</v>
      </c>
    </row>
    <row r="4" spans="2:7" ht="15.75" thickTop="1" x14ac:dyDescent="0.25">
      <c r="B4" s="17">
        <v>1</v>
      </c>
      <c r="C4" s="13" t="s">
        <v>19</v>
      </c>
      <c r="D4" s="19" t="s">
        <v>29</v>
      </c>
      <c r="E4" s="20">
        <v>40500</v>
      </c>
      <c r="G4" s="16"/>
    </row>
    <row r="5" spans="2:7" x14ac:dyDescent="0.25">
      <c r="B5" s="17">
        <v>2</v>
      </c>
      <c r="C5" s="13" t="s">
        <v>22</v>
      </c>
      <c r="D5" s="17" t="s">
        <v>30</v>
      </c>
      <c r="E5" s="20">
        <v>100000</v>
      </c>
    </row>
    <row r="6" spans="2:7" x14ac:dyDescent="0.25">
      <c r="B6" s="17">
        <v>3</v>
      </c>
      <c r="C6" s="13" t="s">
        <v>20</v>
      </c>
      <c r="D6" s="17" t="s">
        <v>31</v>
      </c>
      <c r="E6" s="20">
        <v>200000</v>
      </c>
    </row>
    <row r="7" spans="2:7" x14ac:dyDescent="0.25">
      <c r="B7" s="17">
        <v>4</v>
      </c>
      <c r="C7" s="13" t="s">
        <v>21</v>
      </c>
      <c r="D7" s="17" t="s">
        <v>32</v>
      </c>
      <c r="E7" s="20">
        <v>23500</v>
      </c>
    </row>
    <row r="8" spans="2:7" x14ac:dyDescent="0.25">
      <c r="B8" s="17">
        <v>5</v>
      </c>
      <c r="C8" s="13" t="s">
        <v>19</v>
      </c>
      <c r="D8" s="17"/>
      <c r="E8" s="20">
        <v>100000</v>
      </c>
    </row>
    <row r="9" spans="2:7" x14ac:dyDescent="0.25">
      <c r="B9" s="17">
        <v>6</v>
      </c>
      <c r="C9" s="13" t="s">
        <v>22</v>
      </c>
      <c r="D9" s="17"/>
      <c r="E9" s="20">
        <v>1000000</v>
      </c>
    </row>
    <row r="10" spans="2:7" x14ac:dyDescent="0.25">
      <c r="B10" s="17">
        <v>7</v>
      </c>
      <c r="C10" s="18" t="s">
        <v>19</v>
      </c>
      <c r="D10" s="17"/>
      <c r="E10" s="21">
        <v>23400</v>
      </c>
    </row>
    <row r="11" spans="2:7" x14ac:dyDescent="0.25">
      <c r="B11" s="17">
        <v>8</v>
      </c>
      <c r="C11" s="13" t="s">
        <v>20</v>
      </c>
      <c r="D11" s="17"/>
      <c r="E11" s="20">
        <v>100000</v>
      </c>
    </row>
    <row r="12" spans="2:7" x14ac:dyDescent="0.25">
      <c r="B12" s="17">
        <v>9</v>
      </c>
      <c r="C12" s="13" t="s">
        <v>23</v>
      </c>
      <c r="D12" s="17"/>
      <c r="E12" s="20">
        <v>100000</v>
      </c>
    </row>
    <row r="13" spans="2:7" x14ac:dyDescent="0.25">
      <c r="B13" s="17">
        <v>10</v>
      </c>
      <c r="C13" s="13" t="s">
        <v>24</v>
      </c>
      <c r="D13" s="17"/>
      <c r="E13" s="20">
        <v>1200000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2:H15"/>
  <sheetViews>
    <sheetView workbookViewId="0">
      <selection activeCell="H4" sqref="H4"/>
    </sheetView>
  </sheetViews>
  <sheetFormatPr defaultRowHeight="15" x14ac:dyDescent="0.25"/>
  <sheetData>
    <row r="2" spans="4:8" ht="15.75" thickBot="1" x14ac:dyDescent="0.3">
      <c r="G2" s="29" t="s">
        <v>56</v>
      </c>
      <c r="H2" s="30"/>
    </row>
    <row r="3" spans="4:8" ht="31.5" thickTop="1" thickBot="1" x14ac:dyDescent="0.3">
      <c r="D3" s="11" t="s">
        <v>34</v>
      </c>
      <c r="E3" s="11" t="s">
        <v>35</v>
      </c>
      <c r="G3" s="11" t="s">
        <v>34</v>
      </c>
      <c r="H3" s="11" t="s">
        <v>35</v>
      </c>
    </row>
    <row r="4" spans="4:8" ht="15.75" thickTop="1" x14ac:dyDescent="0.25">
      <c r="D4" s="17" t="s">
        <v>44</v>
      </c>
      <c r="E4" s="13" t="s">
        <v>36</v>
      </c>
      <c r="G4" s="16" t="s">
        <v>49</v>
      </c>
      <c r="H4" s="16"/>
    </row>
    <row r="5" spans="4:8" x14ac:dyDescent="0.25">
      <c r="D5" s="17" t="s">
        <v>45</v>
      </c>
      <c r="E5" s="13" t="s">
        <v>37</v>
      </c>
    </row>
    <row r="6" spans="4:8" x14ac:dyDescent="0.25">
      <c r="D6" s="17" t="s">
        <v>46</v>
      </c>
      <c r="E6" s="13" t="s">
        <v>38</v>
      </c>
    </row>
    <row r="7" spans="4:8" x14ac:dyDescent="0.25">
      <c r="D7" s="17" t="s">
        <v>55</v>
      </c>
      <c r="E7" s="13" t="s">
        <v>39</v>
      </c>
    </row>
    <row r="8" spans="4:8" x14ac:dyDescent="0.25">
      <c r="D8" s="17" t="s">
        <v>47</v>
      </c>
      <c r="E8" s="13" t="s">
        <v>40</v>
      </c>
    </row>
    <row r="9" spans="4:8" x14ac:dyDescent="0.25">
      <c r="D9" s="17" t="s">
        <v>48</v>
      </c>
      <c r="E9" s="13" t="s">
        <v>41</v>
      </c>
    </row>
    <row r="10" spans="4:8" x14ac:dyDescent="0.25">
      <c r="D10" s="17" t="s">
        <v>49</v>
      </c>
      <c r="E10" s="18" t="s">
        <v>42</v>
      </c>
    </row>
    <row r="11" spans="4:8" x14ac:dyDescent="0.25">
      <c r="D11" s="17" t="s">
        <v>50</v>
      </c>
      <c r="E11" s="13" t="s">
        <v>43</v>
      </c>
    </row>
    <row r="12" spans="4:8" x14ac:dyDescent="0.25">
      <c r="D12" s="17" t="s">
        <v>51</v>
      </c>
      <c r="E12" s="13" t="s">
        <v>36</v>
      </c>
    </row>
    <row r="13" spans="4:8" x14ac:dyDescent="0.25">
      <c r="D13" s="17" t="s">
        <v>52</v>
      </c>
      <c r="E13" s="13" t="s">
        <v>36</v>
      </c>
    </row>
    <row r="14" spans="4:8" x14ac:dyDescent="0.25">
      <c r="D14" s="17" t="s">
        <v>53</v>
      </c>
      <c r="E14" s="13" t="s">
        <v>43</v>
      </c>
    </row>
    <row r="15" spans="4:8" x14ac:dyDescent="0.25">
      <c r="D15" s="17" t="s">
        <v>54</v>
      </c>
      <c r="E15" s="14" t="s">
        <v>40</v>
      </c>
    </row>
  </sheetData>
  <mergeCells count="1">
    <mergeCell ref="G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5:H15"/>
  <sheetViews>
    <sheetView workbookViewId="0">
      <selection activeCell="H6" sqref="H6"/>
    </sheetView>
  </sheetViews>
  <sheetFormatPr defaultRowHeight="15" x14ac:dyDescent="0.25"/>
  <sheetData>
    <row r="5" spans="3:8" ht="15.75" thickBot="1" x14ac:dyDescent="0.3">
      <c r="C5" s="11" t="s">
        <v>57</v>
      </c>
      <c r="D5" s="11" t="s">
        <v>58</v>
      </c>
      <c r="E5" s="11" t="s">
        <v>59</v>
      </c>
      <c r="F5" s="11" t="s">
        <v>60</v>
      </c>
      <c r="G5" s="11" t="s">
        <v>61</v>
      </c>
      <c r="H5" s="11" t="s">
        <v>2</v>
      </c>
    </row>
    <row r="6" spans="3:8" ht="15.75" thickTop="1" x14ac:dyDescent="0.25">
      <c r="C6" s="13">
        <v>1</v>
      </c>
      <c r="D6" s="13">
        <v>678</v>
      </c>
      <c r="E6" s="13">
        <v>245</v>
      </c>
      <c r="F6" s="13">
        <v>224</v>
      </c>
      <c r="G6" s="13">
        <v>0</v>
      </c>
      <c r="H6" s="16"/>
    </row>
    <row r="7" spans="3:8" x14ac:dyDescent="0.25">
      <c r="C7" s="14">
        <v>2</v>
      </c>
      <c r="D7" s="14">
        <v>223</v>
      </c>
      <c r="E7" s="14">
        <v>654</v>
      </c>
      <c r="F7" s="14">
        <v>765</v>
      </c>
      <c r="G7" s="14">
        <v>256</v>
      </c>
      <c r="H7" s="16"/>
    </row>
    <row r="8" spans="3:8" x14ac:dyDescent="0.25">
      <c r="C8" s="13">
        <v>3</v>
      </c>
      <c r="D8" s="13">
        <v>0</v>
      </c>
      <c r="E8" s="13">
        <v>0</v>
      </c>
      <c r="F8" s="13">
        <v>243</v>
      </c>
      <c r="G8" s="13">
        <v>1243</v>
      </c>
      <c r="H8" s="16"/>
    </row>
    <row r="9" spans="3:8" x14ac:dyDescent="0.25">
      <c r="C9" s="13">
        <v>4</v>
      </c>
      <c r="D9" s="13">
        <v>123</v>
      </c>
      <c r="E9" s="13">
        <v>456</v>
      </c>
      <c r="F9" s="13">
        <v>123</v>
      </c>
      <c r="G9" s="13">
        <v>636</v>
      </c>
      <c r="H9" s="16"/>
    </row>
    <row r="10" spans="3:8" x14ac:dyDescent="0.25">
      <c r="C10" s="13">
        <v>5</v>
      </c>
      <c r="D10" s="13">
        <v>231</v>
      </c>
      <c r="E10" s="13">
        <v>535</v>
      </c>
      <c r="F10" s="13">
        <v>32</v>
      </c>
      <c r="G10" s="13">
        <v>0</v>
      </c>
      <c r="H10" s="16"/>
    </row>
    <row r="11" spans="3:8" x14ac:dyDescent="0.25">
      <c r="C11" s="14">
        <v>6</v>
      </c>
      <c r="D11" s="14">
        <v>124</v>
      </c>
      <c r="E11" s="14">
        <v>0</v>
      </c>
      <c r="F11" s="14">
        <v>1241</v>
      </c>
      <c r="G11" s="14">
        <v>0</v>
      </c>
      <c r="H11" s="16"/>
    </row>
    <row r="12" spans="3:8" x14ac:dyDescent="0.25">
      <c r="C12" s="13">
        <v>7</v>
      </c>
      <c r="D12" s="13">
        <v>562</v>
      </c>
      <c r="E12" s="13">
        <v>784</v>
      </c>
      <c r="F12" s="13">
        <v>657</v>
      </c>
      <c r="G12" s="13">
        <v>345</v>
      </c>
      <c r="H12" s="16"/>
    </row>
    <row r="13" spans="3:8" x14ac:dyDescent="0.25">
      <c r="C13" s="13">
        <v>8</v>
      </c>
      <c r="D13" s="13">
        <v>876</v>
      </c>
      <c r="E13" s="13">
        <v>423</v>
      </c>
      <c r="F13" s="13">
        <v>0</v>
      </c>
      <c r="G13" s="13">
        <v>0</v>
      </c>
      <c r="H13" s="16"/>
    </row>
    <row r="14" spans="3:8" x14ac:dyDescent="0.25">
      <c r="C14" s="14">
        <v>9</v>
      </c>
      <c r="D14" s="14">
        <v>0</v>
      </c>
      <c r="E14" s="14">
        <v>0</v>
      </c>
      <c r="F14" s="14">
        <v>0</v>
      </c>
      <c r="G14" s="14">
        <v>399</v>
      </c>
      <c r="H14" s="16"/>
    </row>
    <row r="15" spans="3:8" x14ac:dyDescent="0.25">
      <c r="G15" t="s">
        <v>101</v>
      </c>
      <c r="H15" s="1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I11"/>
  <sheetViews>
    <sheetView topLeftCell="A3" workbookViewId="0">
      <selection activeCell="I5" sqref="I5"/>
    </sheetView>
  </sheetViews>
  <sheetFormatPr defaultRowHeight="15" x14ac:dyDescent="0.25"/>
  <cols>
    <col min="2" max="2" width="9.85546875" customWidth="1"/>
  </cols>
  <sheetData>
    <row r="4" spans="2:9" ht="30.75" thickBot="1" x14ac:dyDescent="0.3">
      <c r="B4" s="11" t="s">
        <v>62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63</v>
      </c>
      <c r="I4" s="11" t="s">
        <v>64</v>
      </c>
    </row>
    <row r="5" spans="2:9" ht="15.75" thickTop="1" x14ac:dyDescent="0.25">
      <c r="B5" s="13">
        <v>1</v>
      </c>
      <c r="C5" s="13">
        <v>4</v>
      </c>
      <c r="D5" s="13">
        <v>5</v>
      </c>
      <c r="E5" s="13">
        <v>7</v>
      </c>
      <c r="F5" s="13">
        <v>1</v>
      </c>
      <c r="G5" s="16"/>
      <c r="I5" s="16"/>
    </row>
    <row r="6" spans="2:9" x14ac:dyDescent="0.25">
      <c r="B6" s="14">
        <v>2</v>
      </c>
      <c r="C6" s="14">
        <v>3</v>
      </c>
      <c r="D6" s="14">
        <v>6</v>
      </c>
      <c r="E6" s="14">
        <v>7</v>
      </c>
      <c r="F6" s="14">
        <v>9</v>
      </c>
      <c r="G6" s="16"/>
    </row>
    <row r="7" spans="2:9" x14ac:dyDescent="0.25">
      <c r="B7" s="13">
        <v>3</v>
      </c>
      <c r="C7" s="13">
        <v>12</v>
      </c>
      <c r="D7" s="13">
        <v>4</v>
      </c>
      <c r="E7" s="13">
        <v>33</v>
      </c>
      <c r="F7" s="13">
        <v>7</v>
      </c>
      <c r="G7" s="16"/>
    </row>
    <row r="8" spans="2:9" x14ac:dyDescent="0.25">
      <c r="B8" s="13">
        <v>4</v>
      </c>
      <c r="C8" s="13">
        <v>16</v>
      </c>
      <c r="D8" s="13">
        <v>5</v>
      </c>
      <c r="E8" s="13">
        <v>4</v>
      </c>
      <c r="F8" s="13">
        <v>3</v>
      </c>
      <c r="G8" s="16"/>
    </row>
    <row r="9" spans="2:9" x14ac:dyDescent="0.25">
      <c r="B9" s="13">
        <v>5</v>
      </c>
      <c r="C9" s="13">
        <v>36</v>
      </c>
      <c r="D9" s="13">
        <v>6</v>
      </c>
      <c r="E9" s="13">
        <v>2</v>
      </c>
      <c r="F9" s="13">
        <v>46</v>
      </c>
      <c r="G9" s="16"/>
    </row>
    <row r="10" spans="2:9" x14ac:dyDescent="0.25">
      <c r="B10" s="14">
        <v>6</v>
      </c>
      <c r="C10" s="14">
        <v>5</v>
      </c>
      <c r="D10" s="14">
        <v>7</v>
      </c>
      <c r="E10" s="14">
        <v>5</v>
      </c>
      <c r="F10" s="14">
        <v>2</v>
      </c>
      <c r="G10" s="16"/>
    </row>
    <row r="11" spans="2:9" x14ac:dyDescent="0.25">
      <c r="B11" s="13">
        <v>7</v>
      </c>
      <c r="C11" s="13">
        <v>7</v>
      </c>
      <c r="D11" s="13">
        <v>9</v>
      </c>
      <c r="E11" s="13">
        <v>9</v>
      </c>
      <c r="F11" s="13">
        <v>3</v>
      </c>
      <c r="G11" s="1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6"/>
  <sheetViews>
    <sheetView workbookViewId="0">
      <selection activeCell="E3" sqref="E3"/>
    </sheetView>
  </sheetViews>
  <sheetFormatPr defaultRowHeight="15" x14ac:dyDescent="0.25"/>
  <cols>
    <col min="3" max="3" width="15" bestFit="1" customWidth="1"/>
  </cols>
  <sheetData>
    <row r="2" spans="2:5" ht="15.75" thickBot="1" x14ac:dyDescent="0.3">
      <c r="B2" s="11" t="s">
        <v>65</v>
      </c>
      <c r="C2" s="11" t="s">
        <v>66</v>
      </c>
      <c r="E2" s="11" t="s">
        <v>67</v>
      </c>
    </row>
    <row r="3" spans="2:5" ht="15.75" thickTop="1" x14ac:dyDescent="0.25">
      <c r="B3" s="13">
        <v>1</v>
      </c>
      <c r="C3" s="20">
        <v>1875738</v>
      </c>
      <c r="E3" s="16"/>
    </row>
    <row r="4" spans="2:5" x14ac:dyDescent="0.25">
      <c r="B4" s="14">
        <v>2</v>
      </c>
      <c r="C4" s="22">
        <v>1886737</v>
      </c>
    </row>
    <row r="5" spans="2:5" x14ac:dyDescent="0.25">
      <c r="B5" s="13">
        <v>3</v>
      </c>
      <c r="C5" s="20">
        <v>2585833</v>
      </c>
    </row>
    <row r="6" spans="2:5" x14ac:dyDescent="0.25">
      <c r="B6" s="14">
        <v>4</v>
      </c>
      <c r="C6" s="20">
        <v>55000</v>
      </c>
    </row>
    <row r="7" spans="2:5" x14ac:dyDescent="0.25">
      <c r="B7" s="13">
        <v>5</v>
      </c>
      <c r="C7" s="20">
        <v>100000</v>
      </c>
    </row>
    <row r="8" spans="2:5" x14ac:dyDescent="0.25">
      <c r="B8" s="14">
        <v>6</v>
      </c>
      <c r="C8" s="22">
        <v>500003</v>
      </c>
    </row>
    <row r="9" spans="2:5" x14ac:dyDescent="0.25">
      <c r="B9" s="13">
        <v>7</v>
      </c>
      <c r="C9" s="20">
        <v>5684800</v>
      </c>
    </row>
    <row r="10" spans="2:5" x14ac:dyDescent="0.25">
      <c r="B10" s="14">
        <v>8</v>
      </c>
      <c r="C10" s="20">
        <v>1000000</v>
      </c>
    </row>
    <row r="11" spans="2:5" x14ac:dyDescent="0.25">
      <c r="B11" s="13">
        <v>9</v>
      </c>
      <c r="C11" s="22">
        <v>400505</v>
      </c>
    </row>
    <row r="12" spans="2:5" x14ac:dyDescent="0.25">
      <c r="B12" s="14">
        <v>10</v>
      </c>
      <c r="C12" s="20">
        <v>1230000</v>
      </c>
    </row>
    <row r="13" spans="2:5" x14ac:dyDescent="0.25">
      <c r="B13" s="13">
        <v>11</v>
      </c>
      <c r="C13" s="22">
        <v>5500000</v>
      </c>
    </row>
    <row r="14" spans="2:5" x14ac:dyDescent="0.25">
      <c r="B14" s="14">
        <v>12</v>
      </c>
      <c r="C14" s="20">
        <v>400000</v>
      </c>
    </row>
    <row r="15" spans="2:5" x14ac:dyDescent="0.25">
      <c r="B15" s="13">
        <v>13</v>
      </c>
      <c r="C15" s="20">
        <v>23200</v>
      </c>
    </row>
    <row r="16" spans="2:5" x14ac:dyDescent="0.25">
      <c r="B16" s="14">
        <v>14</v>
      </c>
      <c r="C16" s="22">
        <v>13313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3:F12"/>
  <sheetViews>
    <sheetView workbookViewId="0">
      <selection activeCell="F4" sqref="F4"/>
    </sheetView>
  </sheetViews>
  <sheetFormatPr defaultRowHeight="15" x14ac:dyDescent="0.25"/>
  <cols>
    <col min="4" max="4" width="12.7109375" bestFit="1" customWidth="1"/>
    <col min="6" max="6" width="13.140625" customWidth="1"/>
    <col min="7" max="7" width="11" customWidth="1"/>
  </cols>
  <sheetData>
    <row r="3" spans="4:6" ht="45.75" thickBot="1" x14ac:dyDescent="0.3">
      <c r="D3" s="11" t="s">
        <v>68</v>
      </c>
      <c r="E3" s="11" t="s">
        <v>69</v>
      </c>
      <c r="F3" s="11" t="s">
        <v>63</v>
      </c>
    </row>
    <row r="4" spans="4:6" ht="15.75" thickTop="1" x14ac:dyDescent="0.25">
      <c r="D4" s="13" t="s">
        <v>19</v>
      </c>
      <c r="E4" s="13">
        <v>3</v>
      </c>
      <c r="F4" s="16"/>
    </row>
    <row r="5" spans="4:6" x14ac:dyDescent="0.25">
      <c r="D5" s="13" t="s">
        <v>74</v>
      </c>
      <c r="E5" s="14">
        <v>6</v>
      </c>
    </row>
    <row r="6" spans="4:6" x14ac:dyDescent="0.25">
      <c r="D6" s="13" t="s">
        <v>70</v>
      </c>
      <c r="E6" s="13">
        <v>7</v>
      </c>
    </row>
    <row r="7" spans="4:6" x14ac:dyDescent="0.25">
      <c r="D7" s="13" t="s">
        <v>21</v>
      </c>
      <c r="E7" s="13">
        <v>1</v>
      </c>
    </row>
    <row r="8" spans="4:6" x14ac:dyDescent="0.25">
      <c r="D8" s="13" t="s">
        <v>23</v>
      </c>
      <c r="E8" s="13">
        <v>10</v>
      </c>
    </row>
    <row r="9" spans="4:6" x14ac:dyDescent="0.25">
      <c r="D9" s="13" t="s">
        <v>20</v>
      </c>
      <c r="E9" s="14">
        <v>2</v>
      </c>
    </row>
    <row r="10" spans="4:6" x14ac:dyDescent="0.25">
      <c r="D10" s="13" t="s">
        <v>71</v>
      </c>
      <c r="E10" s="13">
        <v>3</v>
      </c>
    </row>
    <row r="11" spans="4:6" x14ac:dyDescent="0.25">
      <c r="D11" s="13" t="s">
        <v>72</v>
      </c>
      <c r="E11" s="13">
        <v>10</v>
      </c>
    </row>
    <row r="12" spans="4:6" x14ac:dyDescent="0.25">
      <c r="D12" s="13" t="s">
        <v>73</v>
      </c>
      <c r="E12" s="14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POPRAWNOŚĆ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KURS</dc:creator>
  <cp:lastModifiedBy>Paweł Lalewicz</cp:lastModifiedBy>
  <dcterms:created xsi:type="dcterms:W3CDTF">2023-08-07T08:09:04Z</dcterms:created>
  <dcterms:modified xsi:type="dcterms:W3CDTF">2024-05-19T19:34:58Z</dcterms:modified>
</cp:coreProperties>
</file>